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7115" windowHeight="11505"/>
  </bookViews>
  <sheets>
    <sheet name="СРБ на год (ФКР)_9" sheetId="2" r:id="rId1"/>
  </sheets>
  <calcPr calcId="124519"/>
</workbook>
</file>

<file path=xl/calcChain.xml><?xml version="1.0" encoding="utf-8"?>
<calcChain xmlns="http://schemas.openxmlformats.org/spreadsheetml/2006/main">
  <c r="AE99" i="2"/>
  <c r="AE91"/>
  <c r="AH69"/>
  <c r="AH70"/>
  <c r="AE67"/>
  <c r="AE68"/>
  <c r="AE69"/>
  <c r="AE59"/>
  <c r="AE60"/>
  <c r="AE20"/>
  <c r="AE19"/>
  <c r="AE118" l="1"/>
  <c r="AE81" l="1"/>
  <c r="AE82"/>
  <c r="AE83"/>
  <c r="AE77" l="1"/>
  <c r="AE78"/>
  <c r="AE92"/>
  <c r="AE86"/>
  <c r="AE87"/>
  <c r="AE53"/>
  <c r="AE38"/>
  <c r="AE39"/>
  <c r="AH38"/>
  <c r="AH39"/>
  <c r="AH40"/>
  <c r="AH41"/>
  <c r="AE40"/>
  <c r="AE36"/>
  <c r="AE35" s="1"/>
  <c r="AE34" s="1"/>
  <c r="AE22" l="1"/>
  <c r="AH48" l="1"/>
  <c r="AH17"/>
  <c r="AH16" s="1"/>
  <c r="AH22"/>
  <c r="AH23"/>
  <c r="AH67" l="1"/>
  <c r="AE120"/>
  <c r="AE119" s="1"/>
  <c r="AE121"/>
  <c r="AE134"/>
  <c r="AE133" s="1"/>
  <c r="AE132" s="1"/>
  <c r="AE75"/>
  <c r="AE74" s="1"/>
  <c r="AE73" s="1"/>
  <c r="AH73"/>
  <c r="AF71"/>
  <c r="AG71"/>
  <c r="AH71"/>
  <c r="AE71"/>
  <c r="AE42"/>
  <c r="AE24"/>
  <c r="AE28"/>
  <c r="X28"/>
  <c r="W28"/>
  <c r="AE26"/>
  <c r="AE25" s="1"/>
  <c r="AH53" l="1"/>
  <c r="AE89"/>
  <c r="AE85" s="1"/>
  <c r="AH95"/>
  <c r="AH94" s="1"/>
  <c r="AE94"/>
  <c r="AH52" l="1"/>
  <c r="AH51" s="1"/>
  <c r="AH50" s="1"/>
  <c r="AE52"/>
  <c r="AE51" s="1"/>
  <c r="AE50" s="1"/>
  <c r="AH54"/>
  <c r="AE54"/>
  <c r="AE30"/>
  <c r="AE31"/>
  <c r="AE32"/>
  <c r="AE14"/>
  <c r="AE13" s="1"/>
  <c r="AE12" s="1"/>
  <c r="AE117" l="1"/>
  <c r="AE116" s="1"/>
  <c r="AE114"/>
  <c r="AE113" s="1"/>
  <c r="AE111"/>
  <c r="AE110" s="1"/>
  <c r="AE109"/>
  <c r="AH93"/>
  <c r="AH92"/>
  <c r="AH89" s="1"/>
  <c r="AH85" s="1"/>
  <c r="AE90"/>
  <c r="AE57"/>
  <c r="AE56" s="1"/>
  <c r="AE55" s="1"/>
  <c r="AE58"/>
  <c r="AE47"/>
  <c r="AH47" s="1"/>
  <c r="AH44" s="1"/>
  <c r="AH11" s="1"/>
  <c r="AE45"/>
  <c r="AE44"/>
  <c r="AE18"/>
  <c r="AE17" l="1"/>
  <c r="AE16" s="1"/>
  <c r="AE11" s="1"/>
  <c r="AH136"/>
  <c r="AE136"/>
  <c r="AH131"/>
  <c r="AE131"/>
  <c r="AH123"/>
  <c r="AE123"/>
  <c r="AH108"/>
  <c r="AE108"/>
  <c r="AH103"/>
  <c r="AE103"/>
  <c r="AH96"/>
  <c r="AE96"/>
  <c r="AH80"/>
  <c r="AE80"/>
  <c r="AH66"/>
  <c r="AE66"/>
  <c r="AH55"/>
  <c r="AH49"/>
  <c r="AE49"/>
  <c r="AH142" l="1"/>
  <c r="AE142"/>
</calcChain>
</file>

<file path=xl/sharedStrings.xml><?xml version="1.0" encoding="utf-8"?>
<sst xmlns="http://schemas.openxmlformats.org/spreadsheetml/2006/main" count="474" uniqueCount="140">
  <si>
    <t>Всего:</t>
  </si>
  <si>
    <t>730</t>
  </si>
  <si>
    <t>9909000</t>
  </si>
  <si>
    <t/>
  </si>
  <si>
    <t>Обслуживание муниципального долга</t>
  </si>
  <si>
    <t>Иные направления расходов</t>
  </si>
  <si>
    <t>9900000</t>
  </si>
  <si>
    <t>Непрограммные направления расходов местного бюджета</t>
  </si>
  <si>
    <t>Обслуживание государственного внутреннего и муниципального долга</t>
  </si>
  <si>
    <t>540</t>
  </si>
  <si>
    <t>0907821</t>
  </si>
  <si>
    <t>Иные межбюджетные трансферты</t>
  </si>
  <si>
    <t>Межбюджетные трансферты, предоставляемые в бюджеты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</si>
  <si>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</si>
  <si>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</si>
  <si>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</si>
  <si>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1307821</t>
  </si>
  <si>
    <t>1300000</t>
  </si>
  <si>
    <t>Муниципальная  программа  муниципального района Сергиевский "Молодой семье-доступное жилье" на 2015-2017годы</t>
  </si>
  <si>
    <t>0507821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</si>
  <si>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</si>
  <si>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</si>
  <si>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Социальное обеспечение населения</t>
  </si>
  <si>
    <t>0707821</t>
  </si>
  <si>
    <t>0700000</t>
  </si>
  <si>
    <t>Муниципальная программа "Развитие сферы культуры и туризма на территории муниципального района Сергиевский Самарской области" на 2015-2017 гг.</t>
  </si>
  <si>
    <t>Другие вопросы в области культуры, кинематографии</t>
  </si>
  <si>
    <t>240</t>
  </si>
  <si>
    <t>9902000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</si>
  <si>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</si>
  <si>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муниципальных нужд</t>
  </si>
  <si>
    <t>3302000</t>
  </si>
  <si>
    <t>3300000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</si>
  <si>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</si>
  <si>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Культура</t>
  </si>
  <si>
    <t>0807821</t>
  </si>
  <si>
    <t>0800000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</si>
  <si>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 на 2014-2016 гг.</t>
  </si>
  <si>
    <t>Молодежная политика и оздоровление детей</t>
  </si>
  <si>
    <t>850</t>
  </si>
  <si>
    <t>Уплата налогов, сборов и иных платежей</t>
  </si>
  <si>
    <t>Охрана объектов растительного и животного мира и среды их обитания</t>
  </si>
  <si>
    <t>9907240</t>
  </si>
  <si>
    <t>Расходы местного бюджета за счет стимулирующих субсидий на иные цели</t>
  </si>
  <si>
    <t>2107821</t>
  </si>
  <si>
    <t>2100000</t>
  </si>
  <si>
    <t>Муниципальная программа "Содержание улично-дорожной сети муниципального района Сергиевский на 2014-2016гг."</t>
  </si>
  <si>
    <t>Благоустройство</t>
  </si>
  <si>
    <t>1007821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</si>
  <si>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</si>
  <si>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</si>
  <si>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Жилищное хозяйство</t>
  </si>
  <si>
    <t>1707821</t>
  </si>
  <si>
    <t>1700000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</si>
  <si>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2014-2016гг."</t>
  </si>
  <si>
    <t>Дорожное хозяйство (дорожные фонды)</t>
  </si>
  <si>
    <t>810</t>
  </si>
  <si>
    <t>9907230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</si>
  <si>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</si>
  <si>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местного бюджета за счет стимулирующих субсидий, направленные на развитие сельского хозяйства</t>
  </si>
  <si>
    <t>Сельское хозяйство и рыболовство</t>
  </si>
  <si>
    <t>3102000</t>
  </si>
  <si>
    <t>3100000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</si>
  <si>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</si>
  <si>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</si>
  <si>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9905118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</si>
  <si>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</si>
  <si>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</si>
  <si>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</si>
  <si>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</si>
  <si>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1907821</t>
  </si>
  <si>
    <t>1900000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</si>
  <si>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</si>
  <si>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Другие общегосударственные вопросы</t>
  </si>
  <si>
    <t>870</t>
  </si>
  <si>
    <t>9907992</t>
  </si>
  <si>
    <t>Резервные средства</t>
  </si>
  <si>
    <t>Резервный фонд администрации поселений</t>
  </si>
  <si>
    <t>Резервные фонды</t>
  </si>
  <si>
    <t>Обеспечение проведения выборов и референдумов</t>
  </si>
  <si>
    <t>1807821</t>
  </si>
  <si>
    <t xml:space="preserve">Межбюджетные трансферты, предоставляемые в бюджеты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 </t>
  </si>
  <si>
    <t>1800000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</si>
  <si>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</si>
  <si>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</si>
  <si>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9901100</t>
  </si>
  <si>
    <t>Расходы на обеспечение выполнения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</si>
  <si>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</si>
  <si>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</si>
  <si>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 т.ч. за счет безвозмездных</t>
  </si>
  <si>
    <t>в том числе за счет безвозмездных поступлений</t>
  </si>
  <si>
    <t>на 2016 год</t>
  </si>
  <si>
    <t>на 2015 год</t>
  </si>
  <si>
    <t>Всего</t>
  </si>
  <si>
    <t>Мероприятие</t>
  </si>
  <si>
    <t>Мероприятие_</t>
  </si>
  <si>
    <t>Тип средств</t>
  </si>
  <si>
    <t>ТипСредств_</t>
  </si>
  <si>
    <t>СубЭКР</t>
  </si>
  <si>
    <t>СубЭКР_</t>
  </si>
  <si>
    <t>ЭКР</t>
  </si>
  <si>
    <t>ЭКР_</t>
  </si>
  <si>
    <t>Наименование показателя</t>
  </si>
  <si>
    <t>Суммы, тыс. рублей</t>
  </si>
  <si>
    <t>ВР</t>
  </si>
  <si>
    <t>ЦСР</t>
  </si>
  <si>
    <t>ПР</t>
  </si>
  <si>
    <t>Рз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</si>
  <si>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</si>
  <si>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</si>
  <si>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>ВСЕГО расходов: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</si>
  <si>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</si>
  <si>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</si>
  <si>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</si>
  <si>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</si>
  <si>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</si>
  <si>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</si>
  <si>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</si>
  <si>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</si>
  <si>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</si>
  <si>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</si>
  <si>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</si>
  <si>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0907820</t>
  </si>
  <si>
    <t>0507820</t>
  </si>
  <si>
    <t>0707820</t>
  </si>
  <si>
    <t>0807820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</si>
  <si>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</si>
  <si>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Расходы на обеспечение выполнения функций органов местного самоуправления</t>
  </si>
  <si>
    <t>01</t>
  </si>
  <si>
    <t>06</t>
  </si>
  <si>
    <t>1831100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</si>
  <si>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</si>
  <si>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04</t>
  </si>
  <si>
    <t>05</t>
  </si>
  <si>
    <t>9907359</t>
  </si>
  <si>
    <t>Иные закупки товаров, работ и услуг для обеспечения государственных (муниципальных нужд)</t>
  </si>
  <si>
    <t>13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</si>
  <si>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</si>
  <si>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Воротнее муниципального района Сергиевский Самарской области </t>
  </si>
  <si>
    <t xml:space="preserve">Приложение № 2                                                                                             к  Решению Собрания представителей сельского поселения  Воротнее муниципального района Сергиевский Самарской области                                                                          № 11 от "26" мая 2016 г.     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</si>
</sst>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"/>
    <numFmt numFmtId="166" formatCode="00;&quot;&quot;;&quot;&quot;"/>
  </numFmts>
  <fonts count="8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5" fontId="2" fillId="0" borderId="19" xfId="1" applyNumberFormat="1" applyFont="1" applyFill="1" applyBorder="1" applyAlignment="1" applyProtection="1">
      <alignment wrapText="1"/>
      <protection hidden="1"/>
    </xf>
    <xf numFmtId="165" fontId="2" fillId="0" borderId="2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alignment horizontal="center"/>
      <protection hidden="1"/>
    </xf>
    <xf numFmtId="0" fontId="3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alignment horizontal="right"/>
      <protection hidden="1"/>
    </xf>
    <xf numFmtId="165" fontId="2" fillId="0" borderId="17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18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alignment horizontal="right"/>
      <protection hidden="1"/>
    </xf>
    <xf numFmtId="0" fontId="6" fillId="0" borderId="18" xfId="1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alignment wrapText="1"/>
      <protection hidden="1"/>
    </xf>
    <xf numFmtId="166" fontId="7" fillId="0" borderId="22" xfId="1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alignment horizontal="right"/>
      <protection hidden="1"/>
    </xf>
    <xf numFmtId="165" fontId="7" fillId="0" borderId="22" xfId="1" applyNumberFormat="1" applyFont="1" applyFill="1" applyBorder="1" applyAlignment="1" applyProtection="1">
      <alignment horizontal="right"/>
      <protection hidden="1"/>
    </xf>
    <xf numFmtId="1" fontId="1" fillId="0" borderId="0" xfId="1" applyNumberFormat="1" applyFill="1" applyProtection="1">
      <protection hidden="1"/>
    </xf>
    <xf numFmtId="1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1" applyNumberFormat="1" applyFont="1" applyFill="1" applyAlignment="1" applyProtection="1">
      <alignment horizontal="center" vertical="center" wrapText="1"/>
      <protection hidden="1"/>
    </xf>
    <xf numFmtId="1" fontId="7" fillId="0" borderId="22" xfId="1" applyNumberFormat="1" applyFont="1" applyFill="1" applyBorder="1" applyAlignment="1" applyProtection="1">
      <alignment wrapText="1"/>
      <protection hidden="1"/>
    </xf>
    <xf numFmtId="1" fontId="2" fillId="0" borderId="17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alignment wrapText="1"/>
      <protection hidden="1"/>
    </xf>
    <xf numFmtId="1" fontId="2" fillId="0" borderId="3" xfId="1" applyNumberFormat="1" applyFont="1" applyFill="1" applyBorder="1" applyAlignment="1" applyProtection="1">
      <protection hidden="1"/>
    </xf>
    <xf numFmtId="1" fontId="2" fillId="0" borderId="3" xfId="1" applyNumberFormat="1" applyFont="1" applyFill="1" applyBorder="1" applyAlignment="1" applyProtection="1">
      <alignment wrapText="1"/>
      <protection hidden="1"/>
    </xf>
    <xf numFmtId="1" fontId="3" fillId="0" borderId="10" xfId="1" applyNumberFormat="1" applyFont="1" applyFill="1" applyBorder="1" applyAlignment="1" applyProtection="1">
      <protection hidden="1"/>
    </xf>
    <xf numFmtId="1" fontId="3" fillId="0" borderId="11" xfId="1" applyNumberFormat="1" applyFont="1" applyFill="1" applyBorder="1" applyAlignment="1" applyProtection="1">
      <protection hidden="1"/>
    </xf>
    <xf numFmtId="1" fontId="3" fillId="0" borderId="9" xfId="1" applyNumberFormat="1" applyFont="1" applyFill="1" applyBorder="1" applyAlignment="1" applyProtection="1">
      <protection hidden="1"/>
    </xf>
    <xf numFmtId="1" fontId="3" fillId="0" borderId="18" xfId="1" applyNumberFormat="1" applyFont="1" applyFill="1" applyBorder="1" applyAlignment="1" applyProtection="1">
      <protection hidden="1"/>
    </xf>
    <xf numFmtId="1" fontId="1" fillId="0" borderId="0" xfId="1" applyNumberFormat="1" applyFill="1"/>
    <xf numFmtId="165" fontId="2" fillId="0" borderId="20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0" fontId="7" fillId="0" borderId="17" xfId="1" applyNumberFormat="1" applyFont="1" applyFill="1" applyBorder="1" applyAlignment="1" applyProtection="1">
      <alignment wrapText="1"/>
      <protection hidden="1"/>
    </xf>
    <xf numFmtId="166" fontId="7" fillId="0" borderId="17" xfId="1" applyNumberFormat="1" applyFont="1" applyFill="1" applyBorder="1" applyAlignment="1" applyProtection="1">
      <protection hidden="1"/>
    </xf>
    <xf numFmtId="0" fontId="7" fillId="0" borderId="17" xfId="1" applyNumberFormat="1" applyFont="1" applyFill="1" applyBorder="1" applyAlignment="1" applyProtection="1">
      <alignment horizontal="right"/>
      <protection hidden="1"/>
    </xf>
    <xf numFmtId="165" fontId="7" fillId="0" borderId="17" xfId="1" applyNumberFormat="1" applyFont="1" applyFill="1" applyBorder="1" applyAlignment="1" applyProtection="1">
      <alignment horizontal="right"/>
      <protection hidden="1"/>
    </xf>
    <xf numFmtId="165" fontId="7" fillId="0" borderId="18" xfId="1" applyNumberFormat="1" applyFont="1" applyFill="1" applyBorder="1" applyAlignment="1" applyProtection="1">
      <alignment horizontal="right" wrapText="1"/>
      <protection hidden="1"/>
    </xf>
    <xf numFmtId="165" fontId="7" fillId="0" borderId="17" xfId="1" applyNumberFormat="1" applyFont="1" applyFill="1" applyBorder="1" applyAlignment="1" applyProtection="1">
      <alignment horizontal="right" wrapText="1"/>
      <protection hidden="1"/>
    </xf>
    <xf numFmtId="1" fontId="7" fillId="0" borderId="17" xfId="1" applyNumberFormat="1" applyFont="1" applyFill="1" applyBorder="1" applyAlignment="1" applyProtection="1">
      <protection hidden="1"/>
    </xf>
    <xf numFmtId="1" fontId="7" fillId="0" borderId="18" xfId="1" applyNumberFormat="1" applyFont="1" applyFill="1" applyBorder="1" applyAlignment="1" applyProtection="1">
      <protection hidden="1"/>
    </xf>
    <xf numFmtId="1" fontId="7" fillId="0" borderId="17" xfId="1" applyNumberFormat="1" applyFont="1" applyFill="1" applyBorder="1" applyAlignment="1" applyProtection="1">
      <alignment wrapText="1"/>
      <protection hidden="1"/>
    </xf>
    <xf numFmtId="49" fontId="2" fillId="0" borderId="17" xfId="1" applyNumberFormat="1" applyFont="1" applyFill="1" applyBorder="1" applyAlignment="1" applyProtection="1">
      <alignment horizontal="right"/>
      <protection hidden="1"/>
    </xf>
    <xf numFmtId="1" fontId="2" fillId="0" borderId="18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horizontal="right" wrapText="1"/>
      <protection hidden="1"/>
    </xf>
    <xf numFmtId="165" fontId="2" fillId="0" borderId="17" xfId="1" applyNumberFormat="1" applyFont="1" applyFill="1" applyBorder="1" applyAlignment="1" applyProtection="1">
      <alignment horizontal="right" wrapText="1"/>
      <protection hidden="1"/>
    </xf>
    <xf numFmtId="1" fontId="7" fillId="0" borderId="22" xfId="1" applyNumberFormat="1" applyFont="1" applyFill="1" applyBorder="1" applyAlignment="1" applyProtection="1">
      <protection hidden="1"/>
    </xf>
    <xf numFmtId="1" fontId="2" fillId="0" borderId="18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horizontal="right" wrapText="1"/>
      <protection hidden="1"/>
    </xf>
    <xf numFmtId="165" fontId="2" fillId="0" borderId="17" xfId="1" applyNumberFormat="1" applyFont="1" applyFill="1" applyBorder="1" applyAlignment="1" applyProtection="1">
      <alignment horizontal="right" wrapText="1"/>
      <protection hidden="1"/>
    </xf>
    <xf numFmtId="1" fontId="2" fillId="0" borderId="18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horizontal="right" wrapText="1"/>
      <protection hidden="1"/>
    </xf>
    <xf numFmtId="165" fontId="2" fillId="0" borderId="17" xfId="1" applyNumberFormat="1" applyFont="1" applyFill="1" applyBorder="1" applyAlignment="1" applyProtection="1">
      <alignment horizontal="right" wrapText="1"/>
      <protection hidden="1"/>
    </xf>
    <xf numFmtId="166" fontId="2" fillId="0" borderId="17" xfId="1" applyNumberFormat="1" applyFont="1" applyFill="1" applyBorder="1" applyAlignment="1" applyProtection="1">
      <alignment horizontal="right"/>
      <protection hidden="1"/>
    </xf>
    <xf numFmtId="1" fontId="3" fillId="0" borderId="17" xfId="1" applyNumberFormat="1" applyFont="1" applyFill="1" applyBorder="1" applyAlignment="1" applyProtection="1">
      <protection hidden="1"/>
    </xf>
    <xf numFmtId="1" fontId="3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horizontal="right" wrapText="1"/>
      <protection hidden="1"/>
    </xf>
    <xf numFmtId="165" fontId="2" fillId="0" borderId="17" xfId="1" applyNumberFormat="1" applyFont="1" applyFill="1" applyBorder="1" applyAlignment="1" applyProtection="1">
      <alignment horizontal="right" wrapText="1"/>
      <protection hidden="1"/>
    </xf>
    <xf numFmtId="1" fontId="2" fillId="0" borderId="18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" fontId="3" fillId="0" borderId="17" xfId="1" applyNumberFormat="1" applyFont="1" applyFill="1" applyBorder="1" applyAlignment="1" applyProtection="1">
      <protection hidden="1"/>
    </xf>
    <xf numFmtId="1" fontId="3" fillId="0" borderId="18" xfId="1" applyNumberFormat="1" applyFont="1" applyFill="1" applyBorder="1" applyAlignment="1" applyProtection="1">
      <protection hidden="1"/>
    </xf>
    <xf numFmtId="1" fontId="3" fillId="0" borderId="17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alignment horizontal="center" vertical="center"/>
      <protection hidden="1"/>
    </xf>
    <xf numFmtId="1" fontId="3" fillId="0" borderId="32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/>
      <protection hidden="1"/>
    </xf>
    <xf numFmtId="1" fontId="2" fillId="0" borderId="18" xfId="1" applyNumberFormat="1" applyFont="1" applyFill="1" applyBorder="1" applyAlignment="1" applyProtection="1">
      <protection hidden="1"/>
    </xf>
    <xf numFmtId="1" fontId="2" fillId="0" borderId="17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" fontId="3" fillId="0" borderId="18" xfId="1" applyNumberFormat="1" applyFont="1" applyFill="1" applyBorder="1" applyAlignment="1" applyProtection="1">
      <protection hidden="1"/>
    </xf>
    <xf numFmtId="1" fontId="3" fillId="0" borderId="17" xfId="1" applyNumberFormat="1" applyFont="1" applyFill="1" applyBorder="1" applyAlignment="1" applyProtection="1">
      <protection hidden="1"/>
    </xf>
    <xf numFmtId="165" fontId="2" fillId="0" borderId="25" xfId="1" applyNumberFormat="1" applyFont="1" applyFill="1" applyBorder="1" applyAlignment="1" applyProtection="1">
      <alignment wrapText="1"/>
      <protection hidden="1"/>
    </xf>
    <xf numFmtId="165" fontId="7" fillId="0" borderId="23" xfId="1" applyNumberFormat="1" applyFont="1" applyFill="1" applyBorder="1" applyAlignment="1" applyProtection="1">
      <alignment horizontal="right" wrapText="1"/>
      <protection hidden="1"/>
    </xf>
    <xf numFmtId="165" fontId="7" fillId="0" borderId="22" xfId="1" applyNumberFormat="1" applyFont="1" applyFill="1" applyBorder="1" applyAlignment="1" applyProtection="1">
      <alignment horizontal="right" wrapText="1"/>
      <protection hidden="1"/>
    </xf>
    <xf numFmtId="1" fontId="7" fillId="0" borderId="23" xfId="1" applyNumberFormat="1" applyFont="1" applyFill="1" applyBorder="1" applyAlignment="1" applyProtection="1">
      <protection hidden="1"/>
    </xf>
    <xf numFmtId="1" fontId="7" fillId="0" borderId="22" xfId="1" applyNumberFormat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horizontal="right" wrapText="1"/>
      <protection hidden="1"/>
    </xf>
    <xf numFmtId="165" fontId="2" fillId="0" borderId="17" xfId="1" applyNumberFormat="1" applyFont="1" applyFill="1" applyBorder="1" applyAlignment="1" applyProtection="1">
      <alignment horizontal="right" wrapText="1"/>
      <protection hidden="1"/>
    </xf>
    <xf numFmtId="165" fontId="2" fillId="0" borderId="5" xfId="1" applyNumberFormat="1" applyFont="1" applyFill="1" applyBorder="1" applyAlignment="1" applyProtection="1">
      <alignment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65" fontId="2" fillId="0" borderId="3" xfId="1" applyNumberFormat="1" applyFont="1" applyFill="1" applyBorder="1" applyAlignment="1" applyProtection="1">
      <alignment horizontal="right" wrapText="1"/>
      <protection hidden="1"/>
    </xf>
    <xf numFmtId="1" fontId="2" fillId="0" borderId="15" xfId="1" applyNumberFormat="1" applyFont="1" applyFill="1" applyBorder="1" applyAlignment="1" applyProtection="1">
      <protection hidden="1"/>
    </xf>
    <xf numFmtId="1" fontId="2" fillId="0" borderId="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2"/>
  <sheetViews>
    <sheetView showGridLines="0" tabSelected="1" view="pageBreakPreview" zoomScaleSheetLayoutView="100" workbookViewId="0">
      <selection activeCell="AN10" sqref="AN10"/>
    </sheetView>
  </sheetViews>
  <sheetFormatPr defaultColWidth="9.140625" defaultRowHeight="12.75"/>
  <cols>
    <col min="1" max="1" width="1.42578125" style="27" customWidth="1"/>
    <col min="2" max="17" width="0" style="27" hidden="1" customWidth="1"/>
    <col min="18" max="18" width="42" style="27" customWidth="1"/>
    <col min="19" max="20" width="5.7109375" style="27" customWidth="1"/>
    <col min="21" max="21" width="7.7109375" style="27" customWidth="1"/>
    <col min="22" max="22" width="6.42578125" style="27" customWidth="1"/>
    <col min="23" max="30" width="0" style="27" hidden="1" customWidth="1"/>
    <col min="31" max="31" width="12.85546875" style="56" customWidth="1"/>
    <col min="32" max="33" width="0" style="56" hidden="1" customWidth="1"/>
    <col min="34" max="34" width="14.28515625" style="56" customWidth="1"/>
    <col min="35" max="37" width="0" style="27" hidden="1" customWidth="1"/>
    <col min="38" max="38" width="0.5703125" style="27" customWidth="1"/>
    <col min="39" max="253" width="9.140625" style="27" customWidth="1"/>
    <col min="254" max="16384" width="9.140625" style="27"/>
  </cols>
  <sheetData>
    <row r="1" spans="1:3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03" t="s">
        <v>139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26"/>
      <c r="AJ1" s="26"/>
      <c r="AK1" s="26"/>
      <c r="AL1" s="26"/>
    </row>
    <row r="2" spans="1:3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26"/>
      <c r="AJ2" s="26"/>
      <c r="AK2" s="26"/>
      <c r="AL2" s="26"/>
    </row>
    <row r="3" spans="1:3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26"/>
      <c r="AJ3" s="26"/>
      <c r="AK3" s="26"/>
      <c r="AL3" s="26"/>
    </row>
    <row r="4" spans="1:38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26"/>
      <c r="AJ4" s="26"/>
      <c r="AK4" s="26"/>
      <c r="AL4" s="26"/>
    </row>
    <row r="5" spans="1:38" ht="27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26"/>
      <c r="AJ5" s="26"/>
      <c r="AK5" s="26"/>
      <c r="AL5" s="26"/>
    </row>
    <row r="6" spans="1:38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"/>
      <c r="AD6" s="26"/>
      <c r="AE6" s="43"/>
      <c r="AF6" s="43"/>
      <c r="AG6" s="43"/>
      <c r="AH6" s="43"/>
      <c r="AI6" s="26"/>
      <c r="AJ6" s="26"/>
      <c r="AK6" s="26"/>
      <c r="AL6" s="26"/>
    </row>
    <row r="7" spans="1:38" ht="54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02" t="s">
        <v>138</v>
      </c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26"/>
      <c r="AJ7" s="26"/>
      <c r="AK7" s="26"/>
      <c r="AL7" s="26"/>
    </row>
    <row r="8" spans="1:38" ht="11.2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6"/>
      <c r="T8" s="7"/>
      <c r="U8" s="7"/>
      <c r="V8" s="7"/>
      <c r="W8" s="7"/>
      <c r="X8" s="7"/>
      <c r="Y8" s="7"/>
      <c r="Z8" s="7"/>
      <c r="AA8" s="7"/>
      <c r="AB8" s="26"/>
      <c r="AC8" s="1"/>
      <c r="AD8" s="26"/>
      <c r="AE8" s="43"/>
      <c r="AF8" s="43"/>
      <c r="AG8" s="43"/>
      <c r="AH8" s="43"/>
      <c r="AI8" s="26"/>
      <c r="AJ8" s="26"/>
      <c r="AK8" s="26"/>
      <c r="AL8" s="26"/>
    </row>
    <row r="9" spans="1:38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4" t="s">
        <v>109</v>
      </c>
      <c r="R9" s="104" t="s">
        <v>108</v>
      </c>
      <c r="S9" s="105" t="s">
        <v>107</v>
      </c>
      <c r="T9" s="105" t="s">
        <v>106</v>
      </c>
      <c r="U9" s="105" t="s">
        <v>105</v>
      </c>
      <c r="V9" s="100" t="s">
        <v>104</v>
      </c>
      <c r="W9" s="7"/>
      <c r="X9" s="7"/>
      <c r="Y9" s="7"/>
      <c r="Z9" s="7"/>
      <c r="AA9" s="7"/>
      <c r="AB9" s="26"/>
      <c r="AC9" s="1"/>
      <c r="AD9" s="26"/>
      <c r="AE9" s="101" t="s">
        <v>103</v>
      </c>
      <c r="AF9" s="101"/>
      <c r="AG9" s="101"/>
      <c r="AH9" s="101"/>
      <c r="AI9" s="26"/>
      <c r="AJ9" s="26"/>
      <c r="AK9" s="26"/>
      <c r="AL9" s="26"/>
    </row>
    <row r="10" spans="1:38" ht="46.5" customHeight="1" thickBot="1">
      <c r="A10" s="7"/>
      <c r="B10" s="23" t="s">
        <v>102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2"/>
      <c r="R10" s="104"/>
      <c r="S10" s="105"/>
      <c r="T10" s="105"/>
      <c r="U10" s="105"/>
      <c r="V10" s="100"/>
      <c r="W10" s="19" t="s">
        <v>101</v>
      </c>
      <c r="X10" s="21" t="s">
        <v>100</v>
      </c>
      <c r="Y10" s="19" t="s">
        <v>99</v>
      </c>
      <c r="Z10" s="20" t="s">
        <v>98</v>
      </c>
      <c r="AA10" s="19" t="s">
        <v>97</v>
      </c>
      <c r="AB10" s="20" t="s">
        <v>96</v>
      </c>
      <c r="AC10" s="19" t="s">
        <v>95</v>
      </c>
      <c r="AD10" s="19" t="s">
        <v>94</v>
      </c>
      <c r="AE10" s="44" t="s">
        <v>93</v>
      </c>
      <c r="AF10" s="45" t="s">
        <v>92</v>
      </c>
      <c r="AG10" s="46" t="s">
        <v>91</v>
      </c>
      <c r="AH10" s="44" t="s">
        <v>90</v>
      </c>
      <c r="AI10" s="18" t="s">
        <v>89</v>
      </c>
      <c r="AJ10" s="17" t="s">
        <v>89</v>
      </c>
      <c r="AK10" s="16"/>
      <c r="AL10" s="1"/>
    </row>
    <row r="11" spans="1:38" ht="19.5" customHeight="1">
      <c r="A11" s="11"/>
      <c r="B11" s="111">
        <v>421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5">
        <v>421</v>
      </c>
      <c r="R11" s="39" t="s">
        <v>111</v>
      </c>
      <c r="S11" s="40">
        <v>1</v>
      </c>
      <c r="T11" s="40">
        <v>0</v>
      </c>
      <c r="U11" s="41" t="s">
        <v>3</v>
      </c>
      <c r="V11" s="42" t="s">
        <v>3</v>
      </c>
      <c r="W11" s="112"/>
      <c r="X11" s="112"/>
      <c r="Y11" s="112"/>
      <c r="Z11" s="112"/>
      <c r="AA11" s="112"/>
      <c r="AB11" s="112"/>
      <c r="AC11" s="112"/>
      <c r="AD11" s="113"/>
      <c r="AE11" s="75">
        <f>AE12+AE16+AE24+AE30+AE34+AE38</f>
        <v>2993.9216400000005</v>
      </c>
      <c r="AF11" s="114"/>
      <c r="AG11" s="115"/>
      <c r="AH11" s="47">
        <f>AH12+AH16+AH24+AH30+AH34+AH38</f>
        <v>211.2646</v>
      </c>
      <c r="AI11" s="116"/>
      <c r="AJ11" s="116"/>
      <c r="AK11" s="116"/>
      <c r="AL11" s="12"/>
    </row>
    <row r="12" spans="1:38" ht="32.25" customHeight="1">
      <c r="A12" s="11"/>
      <c r="B12" s="117">
        <v>102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4">
        <v>421</v>
      </c>
      <c r="R12" s="28" t="s">
        <v>88</v>
      </c>
      <c r="S12" s="29">
        <v>1</v>
      </c>
      <c r="T12" s="29">
        <v>2</v>
      </c>
      <c r="U12" s="30" t="s">
        <v>3</v>
      </c>
      <c r="V12" s="31" t="s">
        <v>3</v>
      </c>
      <c r="W12" s="118"/>
      <c r="X12" s="118"/>
      <c r="Y12" s="118"/>
      <c r="Z12" s="118"/>
      <c r="AA12" s="118"/>
      <c r="AB12" s="118"/>
      <c r="AC12" s="118"/>
      <c r="AD12" s="119"/>
      <c r="AE12" s="48">
        <f>AE13</f>
        <v>743.26764000000003</v>
      </c>
      <c r="AF12" s="106"/>
      <c r="AG12" s="107"/>
      <c r="AH12" s="49">
        <v>0</v>
      </c>
      <c r="AI12" s="108"/>
      <c r="AJ12" s="108"/>
      <c r="AK12" s="108"/>
      <c r="AL12" s="12"/>
    </row>
    <row r="13" spans="1:38" ht="21.75" customHeight="1">
      <c r="A13" s="11"/>
      <c r="B13" s="117" t="s">
        <v>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4">
        <v>421</v>
      </c>
      <c r="R13" s="28" t="s">
        <v>7</v>
      </c>
      <c r="S13" s="29">
        <v>1</v>
      </c>
      <c r="T13" s="29">
        <v>2</v>
      </c>
      <c r="U13" s="30" t="s">
        <v>6</v>
      </c>
      <c r="V13" s="31" t="s">
        <v>3</v>
      </c>
      <c r="W13" s="118"/>
      <c r="X13" s="118"/>
      <c r="Y13" s="118"/>
      <c r="Z13" s="118"/>
      <c r="AA13" s="118"/>
      <c r="AB13" s="118"/>
      <c r="AC13" s="118"/>
      <c r="AD13" s="119"/>
      <c r="AE13" s="48">
        <f>AE14</f>
        <v>743.26764000000003</v>
      </c>
      <c r="AF13" s="106"/>
      <c r="AG13" s="107"/>
      <c r="AH13" s="49">
        <v>0</v>
      </c>
      <c r="AI13" s="108"/>
      <c r="AJ13" s="108"/>
      <c r="AK13" s="108"/>
      <c r="AL13" s="12"/>
    </row>
    <row r="14" spans="1:38" ht="21.75" customHeight="1">
      <c r="A14" s="11"/>
      <c r="B14" s="117" t="s">
        <v>85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">
        <v>421</v>
      </c>
      <c r="R14" s="28" t="s">
        <v>86</v>
      </c>
      <c r="S14" s="29">
        <v>1</v>
      </c>
      <c r="T14" s="29">
        <v>2</v>
      </c>
      <c r="U14" s="30" t="s">
        <v>85</v>
      </c>
      <c r="V14" s="31" t="s">
        <v>3</v>
      </c>
      <c r="W14" s="118"/>
      <c r="X14" s="118"/>
      <c r="Y14" s="118"/>
      <c r="Z14" s="118"/>
      <c r="AA14" s="118"/>
      <c r="AB14" s="118"/>
      <c r="AC14" s="118"/>
      <c r="AD14" s="119"/>
      <c r="AE14" s="48">
        <f>AE15</f>
        <v>743.26764000000003</v>
      </c>
      <c r="AF14" s="106"/>
      <c r="AG14" s="107"/>
      <c r="AH14" s="49">
        <v>0</v>
      </c>
      <c r="AI14" s="108"/>
      <c r="AJ14" s="108"/>
      <c r="AK14" s="108"/>
      <c r="AL14" s="12"/>
    </row>
    <row r="15" spans="1:38" ht="21.75" customHeight="1">
      <c r="A15" s="11"/>
      <c r="B15" s="117" t="s">
        <v>66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4">
        <v>421</v>
      </c>
      <c r="R15" s="28" t="s">
        <v>67</v>
      </c>
      <c r="S15" s="29">
        <v>1</v>
      </c>
      <c r="T15" s="29">
        <v>2</v>
      </c>
      <c r="U15" s="30" t="s">
        <v>85</v>
      </c>
      <c r="V15" s="31" t="s">
        <v>66</v>
      </c>
      <c r="W15" s="118"/>
      <c r="X15" s="118"/>
      <c r="Y15" s="118"/>
      <c r="Z15" s="118"/>
      <c r="AA15" s="118"/>
      <c r="AB15" s="118"/>
      <c r="AC15" s="118"/>
      <c r="AD15" s="119"/>
      <c r="AE15" s="48">
        <v>743.26764000000003</v>
      </c>
      <c r="AF15" s="106"/>
      <c r="AG15" s="107"/>
      <c r="AH15" s="49">
        <v>0</v>
      </c>
      <c r="AI15" s="108"/>
      <c r="AJ15" s="108"/>
      <c r="AK15" s="108"/>
      <c r="AL15" s="12"/>
    </row>
    <row r="16" spans="1:38" ht="42.75" customHeight="1">
      <c r="A16" s="11"/>
      <c r="B16" s="117">
        <v>104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4">
        <v>421</v>
      </c>
      <c r="R16" s="28" t="s">
        <v>87</v>
      </c>
      <c r="S16" s="29">
        <v>1</v>
      </c>
      <c r="T16" s="29">
        <v>4</v>
      </c>
      <c r="U16" s="30" t="s">
        <v>3</v>
      </c>
      <c r="V16" s="31" t="s">
        <v>3</v>
      </c>
      <c r="W16" s="118"/>
      <c r="X16" s="118"/>
      <c r="Y16" s="118"/>
      <c r="Z16" s="118"/>
      <c r="AA16" s="118"/>
      <c r="AB16" s="118"/>
      <c r="AC16" s="118"/>
      <c r="AD16" s="119"/>
      <c r="AE16" s="99">
        <f>AE17</f>
        <v>877.66245000000004</v>
      </c>
      <c r="AF16" s="109"/>
      <c r="AG16" s="110"/>
      <c r="AH16" s="90">
        <f>AH17</f>
        <v>154</v>
      </c>
      <c r="AI16" s="108"/>
      <c r="AJ16" s="108"/>
      <c r="AK16" s="108"/>
      <c r="AL16" s="12"/>
    </row>
    <row r="17" spans="1:38" ht="21.75" customHeight="1">
      <c r="A17" s="11"/>
      <c r="B17" s="117" t="s">
        <v>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4">
        <v>421</v>
      </c>
      <c r="R17" s="28" t="s">
        <v>7</v>
      </c>
      <c r="S17" s="29">
        <v>1</v>
      </c>
      <c r="T17" s="29">
        <v>4</v>
      </c>
      <c r="U17" s="30" t="s">
        <v>6</v>
      </c>
      <c r="V17" s="31" t="s">
        <v>3</v>
      </c>
      <c r="W17" s="118"/>
      <c r="X17" s="118"/>
      <c r="Y17" s="118"/>
      <c r="Z17" s="118"/>
      <c r="AA17" s="118"/>
      <c r="AB17" s="118"/>
      <c r="AC17" s="118"/>
      <c r="AD17" s="119"/>
      <c r="AE17" s="48">
        <f>AE18+AE22</f>
        <v>877.66245000000004</v>
      </c>
      <c r="AF17" s="106"/>
      <c r="AG17" s="107"/>
      <c r="AH17" s="49">
        <f>AH18+AH22</f>
        <v>154</v>
      </c>
      <c r="AI17" s="108"/>
      <c r="AJ17" s="108"/>
      <c r="AK17" s="108"/>
      <c r="AL17" s="12"/>
    </row>
    <row r="18" spans="1:38" ht="21.75" customHeight="1">
      <c r="A18" s="11"/>
      <c r="B18" s="117" t="s">
        <v>85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4">
        <v>421</v>
      </c>
      <c r="R18" s="28" t="s">
        <v>86</v>
      </c>
      <c r="S18" s="29">
        <v>1</v>
      </c>
      <c r="T18" s="29">
        <v>4</v>
      </c>
      <c r="U18" s="30" t="s">
        <v>85</v>
      </c>
      <c r="V18" s="31" t="s">
        <v>3</v>
      </c>
      <c r="W18" s="118"/>
      <c r="X18" s="118"/>
      <c r="Y18" s="118"/>
      <c r="Z18" s="118"/>
      <c r="AA18" s="118"/>
      <c r="AB18" s="118"/>
      <c r="AC18" s="118"/>
      <c r="AD18" s="119"/>
      <c r="AE18" s="48">
        <f>AE19+AE20+AE21</f>
        <v>723.66245000000004</v>
      </c>
      <c r="AF18" s="106"/>
      <c r="AG18" s="107"/>
      <c r="AH18" s="49">
        <v>0</v>
      </c>
      <c r="AI18" s="108"/>
      <c r="AJ18" s="108"/>
      <c r="AK18" s="108"/>
      <c r="AL18" s="12"/>
    </row>
    <row r="19" spans="1:38" ht="21.75" customHeight="1">
      <c r="A19" s="11"/>
      <c r="B19" s="117" t="s">
        <v>66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4">
        <v>421</v>
      </c>
      <c r="R19" s="28" t="s">
        <v>67</v>
      </c>
      <c r="S19" s="29">
        <v>1</v>
      </c>
      <c r="T19" s="29">
        <v>4</v>
      </c>
      <c r="U19" s="30" t="s">
        <v>85</v>
      </c>
      <c r="V19" s="31" t="s">
        <v>66</v>
      </c>
      <c r="W19" s="118"/>
      <c r="X19" s="118"/>
      <c r="Y19" s="118"/>
      <c r="Z19" s="118"/>
      <c r="AA19" s="118"/>
      <c r="AB19" s="118"/>
      <c r="AC19" s="118"/>
      <c r="AD19" s="119"/>
      <c r="AE19" s="48">
        <f>485.18666+142.52965</f>
        <v>627.71631000000002</v>
      </c>
      <c r="AF19" s="106"/>
      <c r="AG19" s="107"/>
      <c r="AH19" s="49">
        <v>0</v>
      </c>
      <c r="AI19" s="108"/>
      <c r="AJ19" s="108"/>
      <c r="AK19" s="108"/>
      <c r="AL19" s="12"/>
    </row>
    <row r="20" spans="1:38" ht="21.75" customHeight="1">
      <c r="A20" s="11"/>
      <c r="B20" s="117" t="s">
        <v>27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4">
        <v>421</v>
      </c>
      <c r="R20" s="28" t="s">
        <v>29</v>
      </c>
      <c r="S20" s="29">
        <v>1</v>
      </c>
      <c r="T20" s="29">
        <v>4</v>
      </c>
      <c r="U20" s="30" t="s">
        <v>85</v>
      </c>
      <c r="V20" s="31" t="s">
        <v>27</v>
      </c>
      <c r="W20" s="118"/>
      <c r="X20" s="118"/>
      <c r="Y20" s="118"/>
      <c r="Z20" s="118"/>
      <c r="AA20" s="118"/>
      <c r="AB20" s="118"/>
      <c r="AC20" s="118"/>
      <c r="AD20" s="119"/>
      <c r="AE20" s="48">
        <f>877.66245-AE19-AE21-AE23</f>
        <v>95.216140000000024</v>
      </c>
      <c r="AF20" s="106"/>
      <c r="AG20" s="107"/>
      <c r="AH20" s="49">
        <v>0</v>
      </c>
      <c r="AI20" s="108"/>
      <c r="AJ20" s="108"/>
      <c r="AK20" s="108"/>
      <c r="AL20" s="12"/>
    </row>
    <row r="21" spans="1:38" ht="12.75" customHeight="1">
      <c r="A21" s="11"/>
      <c r="B21" s="117" t="s">
        <v>39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4">
        <v>421</v>
      </c>
      <c r="R21" s="28" t="s">
        <v>40</v>
      </c>
      <c r="S21" s="29">
        <v>1</v>
      </c>
      <c r="T21" s="29">
        <v>4</v>
      </c>
      <c r="U21" s="30" t="s">
        <v>85</v>
      </c>
      <c r="V21" s="31" t="s">
        <v>39</v>
      </c>
      <c r="W21" s="118"/>
      <c r="X21" s="118"/>
      <c r="Y21" s="118"/>
      <c r="Z21" s="118"/>
      <c r="AA21" s="118"/>
      <c r="AB21" s="118"/>
      <c r="AC21" s="118"/>
      <c r="AD21" s="119"/>
      <c r="AE21" s="48">
        <v>0.73</v>
      </c>
      <c r="AF21" s="106"/>
      <c r="AG21" s="107"/>
      <c r="AH21" s="49">
        <v>0</v>
      </c>
      <c r="AI21" s="108"/>
      <c r="AJ21" s="108"/>
      <c r="AK21" s="108"/>
      <c r="AL21" s="12"/>
    </row>
    <row r="22" spans="1:38" ht="28.5" customHeight="1">
      <c r="A22" s="11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4"/>
      <c r="R22" s="28" t="s">
        <v>43</v>
      </c>
      <c r="S22" s="29">
        <v>1</v>
      </c>
      <c r="T22" s="29">
        <v>4</v>
      </c>
      <c r="U22" s="30">
        <v>9907240</v>
      </c>
      <c r="V22" s="31"/>
      <c r="W22" s="86"/>
      <c r="X22" s="86"/>
      <c r="Y22" s="86"/>
      <c r="Z22" s="86"/>
      <c r="AA22" s="86"/>
      <c r="AB22" s="86"/>
      <c r="AC22" s="86"/>
      <c r="AD22" s="87"/>
      <c r="AE22" s="83">
        <f>AE23</f>
        <v>154</v>
      </c>
      <c r="AF22" s="82"/>
      <c r="AG22" s="83"/>
      <c r="AH22" s="49">
        <f>AE22</f>
        <v>154</v>
      </c>
      <c r="AI22" s="84"/>
      <c r="AJ22" s="84"/>
      <c r="AK22" s="84"/>
      <c r="AL22" s="12"/>
    </row>
    <row r="23" spans="1:38" ht="30" customHeight="1">
      <c r="A23" s="11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14"/>
      <c r="R23" s="28" t="s">
        <v>29</v>
      </c>
      <c r="S23" s="29">
        <v>1</v>
      </c>
      <c r="T23" s="29">
        <v>4</v>
      </c>
      <c r="U23" s="30">
        <v>9907240</v>
      </c>
      <c r="V23" s="31" t="s">
        <v>27</v>
      </c>
      <c r="W23" s="86"/>
      <c r="X23" s="86"/>
      <c r="Y23" s="86"/>
      <c r="Z23" s="86"/>
      <c r="AA23" s="86"/>
      <c r="AB23" s="86"/>
      <c r="AC23" s="86"/>
      <c r="AD23" s="87"/>
      <c r="AE23" s="83">
        <v>154</v>
      </c>
      <c r="AF23" s="82"/>
      <c r="AG23" s="83"/>
      <c r="AH23" s="49">
        <f>AE23</f>
        <v>154</v>
      </c>
      <c r="AI23" s="84"/>
      <c r="AJ23" s="84"/>
      <c r="AK23" s="84"/>
      <c r="AL23" s="12"/>
    </row>
    <row r="24" spans="1:38" ht="32.25" customHeight="1">
      <c r="A24" s="11"/>
      <c r="B24" s="117">
        <v>106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4">
        <v>421</v>
      </c>
      <c r="R24" s="28" t="s">
        <v>84</v>
      </c>
      <c r="S24" s="29">
        <v>1</v>
      </c>
      <c r="T24" s="29">
        <v>6</v>
      </c>
      <c r="U24" s="30" t="s">
        <v>3</v>
      </c>
      <c r="V24" s="31" t="s">
        <v>3</v>
      </c>
      <c r="W24" s="118"/>
      <c r="X24" s="118"/>
      <c r="Y24" s="118"/>
      <c r="Z24" s="118"/>
      <c r="AA24" s="118"/>
      <c r="AB24" s="118"/>
      <c r="AC24" s="118"/>
      <c r="AD24" s="119"/>
      <c r="AE24" s="97">
        <f>AE27+AE29</f>
        <v>303.60624999999999</v>
      </c>
      <c r="AF24" s="109"/>
      <c r="AG24" s="110"/>
      <c r="AH24" s="90">
        <v>0</v>
      </c>
      <c r="AI24" s="108"/>
      <c r="AJ24" s="108"/>
      <c r="AK24" s="108"/>
      <c r="AL24" s="12"/>
    </row>
    <row r="25" spans="1:38" ht="42.75" customHeight="1">
      <c r="A25" s="11"/>
      <c r="B25" s="117" t="s">
        <v>82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4">
        <v>421</v>
      </c>
      <c r="R25" s="28" t="s">
        <v>83</v>
      </c>
      <c r="S25" s="29">
        <v>1</v>
      </c>
      <c r="T25" s="29">
        <v>6</v>
      </c>
      <c r="U25" s="30" t="s">
        <v>82</v>
      </c>
      <c r="V25" s="31" t="s">
        <v>3</v>
      </c>
      <c r="W25" s="118"/>
      <c r="X25" s="118"/>
      <c r="Y25" s="118"/>
      <c r="Z25" s="118"/>
      <c r="AA25" s="118"/>
      <c r="AB25" s="118"/>
      <c r="AC25" s="118"/>
      <c r="AD25" s="119"/>
      <c r="AE25" s="48">
        <f>AE26</f>
        <v>303.60624999999999</v>
      </c>
      <c r="AF25" s="106"/>
      <c r="AG25" s="107"/>
      <c r="AH25" s="49">
        <v>0</v>
      </c>
      <c r="AI25" s="108"/>
      <c r="AJ25" s="108"/>
      <c r="AK25" s="108"/>
      <c r="AL25" s="12"/>
    </row>
    <row r="26" spans="1:38" ht="63.75" customHeight="1">
      <c r="A26" s="11"/>
      <c r="B26" s="117" t="s">
        <v>80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4">
        <v>421</v>
      </c>
      <c r="R26" s="28" t="s">
        <v>81</v>
      </c>
      <c r="S26" s="29">
        <v>1</v>
      </c>
      <c r="T26" s="29">
        <v>6</v>
      </c>
      <c r="U26" s="30" t="s">
        <v>80</v>
      </c>
      <c r="V26" s="31" t="s">
        <v>3</v>
      </c>
      <c r="W26" s="118"/>
      <c r="X26" s="118"/>
      <c r="Y26" s="118"/>
      <c r="Z26" s="118"/>
      <c r="AA26" s="118"/>
      <c r="AB26" s="118"/>
      <c r="AC26" s="118"/>
      <c r="AD26" s="119"/>
      <c r="AE26" s="48">
        <f>AE27</f>
        <v>303.60624999999999</v>
      </c>
      <c r="AF26" s="106"/>
      <c r="AG26" s="107"/>
      <c r="AH26" s="49">
        <v>0</v>
      </c>
      <c r="AI26" s="108"/>
      <c r="AJ26" s="108"/>
      <c r="AK26" s="108"/>
      <c r="AL26" s="12"/>
    </row>
    <row r="27" spans="1:38" ht="12.75" customHeight="1">
      <c r="A27" s="11"/>
      <c r="B27" s="117" t="s">
        <v>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4">
        <v>421</v>
      </c>
      <c r="R27" s="28" t="s">
        <v>11</v>
      </c>
      <c r="S27" s="29">
        <v>1</v>
      </c>
      <c r="T27" s="29">
        <v>6</v>
      </c>
      <c r="U27" s="30" t="s">
        <v>80</v>
      </c>
      <c r="V27" s="31" t="s">
        <v>9</v>
      </c>
      <c r="W27" s="118"/>
      <c r="X27" s="118"/>
      <c r="Y27" s="118"/>
      <c r="Z27" s="118"/>
      <c r="AA27" s="118"/>
      <c r="AB27" s="118"/>
      <c r="AC27" s="118"/>
      <c r="AD27" s="119"/>
      <c r="AE27" s="48">
        <v>303.60624999999999</v>
      </c>
      <c r="AF27" s="106"/>
      <c r="AG27" s="107"/>
      <c r="AH27" s="49">
        <v>0</v>
      </c>
      <c r="AI27" s="108"/>
      <c r="AJ27" s="108"/>
      <c r="AK27" s="108"/>
      <c r="AL27" s="12"/>
    </row>
    <row r="28" spans="1:38" ht="12.75" hidden="1" customHeight="1">
      <c r="A28" s="1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14"/>
      <c r="R28" s="28" t="s">
        <v>127</v>
      </c>
      <c r="S28" s="88" t="s">
        <v>128</v>
      </c>
      <c r="T28" s="88" t="s">
        <v>129</v>
      </c>
      <c r="U28" s="88" t="s">
        <v>130</v>
      </c>
      <c r="V28" s="88"/>
      <c r="W28" s="28">
        <f>W29</f>
        <v>2.0422199999999999</v>
      </c>
      <c r="X28" s="28">
        <f>X29</f>
        <v>0</v>
      </c>
      <c r="Y28" s="28"/>
      <c r="Z28" s="28"/>
      <c r="AA28" s="28"/>
      <c r="AB28" s="28"/>
      <c r="AC28" s="28"/>
      <c r="AD28" s="28"/>
      <c r="AE28" s="49">
        <f>AE29</f>
        <v>0</v>
      </c>
      <c r="AF28" s="76"/>
      <c r="AG28" s="77"/>
      <c r="AH28" s="49"/>
      <c r="AI28" s="78"/>
      <c r="AJ28" s="78"/>
      <c r="AK28" s="78"/>
      <c r="AL28" s="12"/>
    </row>
    <row r="29" spans="1:38" ht="12.75" hidden="1" customHeight="1">
      <c r="A29" s="11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4"/>
      <c r="R29" s="28" t="s">
        <v>11</v>
      </c>
      <c r="S29" s="88" t="s">
        <v>128</v>
      </c>
      <c r="T29" s="88" t="s">
        <v>129</v>
      </c>
      <c r="U29" s="88" t="s">
        <v>130</v>
      </c>
      <c r="V29" s="88">
        <v>540</v>
      </c>
      <c r="W29" s="28">
        <v>2.0422199999999999</v>
      </c>
      <c r="X29" s="28">
        <v>0</v>
      </c>
      <c r="Y29" s="28"/>
      <c r="Z29" s="28"/>
      <c r="AA29" s="28"/>
      <c r="AB29" s="28"/>
      <c r="AC29" s="28"/>
      <c r="AD29" s="28"/>
      <c r="AE29" s="49">
        <v>0</v>
      </c>
      <c r="AF29" s="76"/>
      <c r="AG29" s="77"/>
      <c r="AH29" s="49"/>
      <c r="AI29" s="78"/>
      <c r="AJ29" s="78"/>
      <c r="AK29" s="78"/>
      <c r="AL29" s="12"/>
    </row>
    <row r="30" spans="1:38" ht="12.75" customHeight="1">
      <c r="A30" s="11"/>
      <c r="B30" s="117">
        <v>107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4">
        <v>421</v>
      </c>
      <c r="R30" s="28" t="s">
        <v>79</v>
      </c>
      <c r="S30" s="29">
        <v>1</v>
      </c>
      <c r="T30" s="29">
        <v>7</v>
      </c>
      <c r="U30" s="30" t="s">
        <v>3</v>
      </c>
      <c r="V30" s="31" t="s">
        <v>3</v>
      </c>
      <c r="W30" s="118"/>
      <c r="X30" s="118"/>
      <c r="Y30" s="118"/>
      <c r="Z30" s="118"/>
      <c r="AA30" s="118"/>
      <c r="AB30" s="118"/>
      <c r="AC30" s="118"/>
      <c r="AD30" s="119"/>
      <c r="AE30" s="97">
        <f>AE31</f>
        <v>43.508000000000003</v>
      </c>
      <c r="AF30" s="109"/>
      <c r="AG30" s="110"/>
      <c r="AH30" s="90">
        <v>0</v>
      </c>
      <c r="AI30" s="108"/>
      <c r="AJ30" s="108"/>
      <c r="AK30" s="108"/>
      <c r="AL30" s="12"/>
    </row>
    <row r="31" spans="1:38" ht="21.75" customHeight="1">
      <c r="A31" s="11"/>
      <c r="B31" s="117" t="s">
        <v>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4">
        <v>421</v>
      </c>
      <c r="R31" s="28" t="s">
        <v>7</v>
      </c>
      <c r="S31" s="29">
        <v>1</v>
      </c>
      <c r="T31" s="29">
        <v>7</v>
      </c>
      <c r="U31" s="30" t="s">
        <v>6</v>
      </c>
      <c r="V31" s="31" t="s">
        <v>3</v>
      </c>
      <c r="W31" s="118"/>
      <c r="X31" s="118"/>
      <c r="Y31" s="118"/>
      <c r="Z31" s="118"/>
      <c r="AA31" s="118"/>
      <c r="AB31" s="118"/>
      <c r="AC31" s="118"/>
      <c r="AD31" s="119"/>
      <c r="AE31" s="48">
        <f>AE32</f>
        <v>43.508000000000003</v>
      </c>
      <c r="AF31" s="106"/>
      <c r="AG31" s="107"/>
      <c r="AH31" s="49">
        <v>0</v>
      </c>
      <c r="AI31" s="108"/>
      <c r="AJ31" s="108"/>
      <c r="AK31" s="108"/>
      <c r="AL31" s="12"/>
    </row>
    <row r="32" spans="1:38" ht="21.75" customHeight="1">
      <c r="A32" s="11"/>
      <c r="B32" s="117" t="s">
        <v>28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4">
        <v>421</v>
      </c>
      <c r="R32" s="28" t="s">
        <v>30</v>
      </c>
      <c r="S32" s="29">
        <v>1</v>
      </c>
      <c r="T32" s="29">
        <v>7</v>
      </c>
      <c r="U32" s="30" t="s">
        <v>28</v>
      </c>
      <c r="V32" s="31" t="s">
        <v>3</v>
      </c>
      <c r="W32" s="118"/>
      <c r="X32" s="118"/>
      <c r="Y32" s="118"/>
      <c r="Z32" s="118"/>
      <c r="AA32" s="118"/>
      <c r="AB32" s="118"/>
      <c r="AC32" s="118"/>
      <c r="AD32" s="119"/>
      <c r="AE32" s="48">
        <f>AE33</f>
        <v>43.508000000000003</v>
      </c>
      <c r="AF32" s="106"/>
      <c r="AG32" s="107"/>
      <c r="AH32" s="49">
        <v>0</v>
      </c>
      <c r="AI32" s="108"/>
      <c r="AJ32" s="108"/>
      <c r="AK32" s="108"/>
      <c r="AL32" s="12"/>
    </row>
    <row r="33" spans="1:38" ht="21.75" customHeight="1">
      <c r="A33" s="11"/>
      <c r="B33" s="117" t="s">
        <v>27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4">
        <v>421</v>
      </c>
      <c r="R33" s="28" t="s">
        <v>29</v>
      </c>
      <c r="S33" s="29">
        <v>1</v>
      </c>
      <c r="T33" s="29">
        <v>7</v>
      </c>
      <c r="U33" s="30" t="s">
        <v>28</v>
      </c>
      <c r="V33" s="31" t="s">
        <v>27</v>
      </c>
      <c r="W33" s="118"/>
      <c r="X33" s="118"/>
      <c r="Y33" s="118"/>
      <c r="Z33" s="118"/>
      <c r="AA33" s="118"/>
      <c r="AB33" s="118"/>
      <c r="AC33" s="118"/>
      <c r="AD33" s="119"/>
      <c r="AE33" s="48">
        <v>43.508000000000003</v>
      </c>
      <c r="AF33" s="106"/>
      <c r="AG33" s="107"/>
      <c r="AH33" s="49">
        <v>0</v>
      </c>
      <c r="AI33" s="108"/>
      <c r="AJ33" s="108"/>
      <c r="AK33" s="108"/>
      <c r="AL33" s="12"/>
    </row>
    <row r="34" spans="1:38" ht="12.75" hidden="1" customHeight="1">
      <c r="A34" s="11"/>
      <c r="B34" s="117">
        <v>111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4">
        <v>421</v>
      </c>
      <c r="R34" s="28" t="s">
        <v>78</v>
      </c>
      <c r="S34" s="29">
        <v>1</v>
      </c>
      <c r="T34" s="29">
        <v>11</v>
      </c>
      <c r="U34" s="30" t="s">
        <v>3</v>
      </c>
      <c r="V34" s="31" t="s">
        <v>3</v>
      </c>
      <c r="W34" s="118"/>
      <c r="X34" s="118"/>
      <c r="Y34" s="118"/>
      <c r="Z34" s="118"/>
      <c r="AA34" s="118"/>
      <c r="AB34" s="118"/>
      <c r="AC34" s="118"/>
      <c r="AD34" s="119"/>
      <c r="AE34" s="48">
        <f>AE35</f>
        <v>0</v>
      </c>
      <c r="AF34" s="106"/>
      <c r="AG34" s="107"/>
      <c r="AH34" s="49">
        <v>0</v>
      </c>
      <c r="AI34" s="108"/>
      <c r="AJ34" s="108"/>
      <c r="AK34" s="108"/>
      <c r="AL34" s="12"/>
    </row>
    <row r="35" spans="1:38" ht="21.75" hidden="1" customHeight="1">
      <c r="A35" s="11"/>
      <c r="B35" s="117" t="s">
        <v>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4">
        <v>421</v>
      </c>
      <c r="R35" s="28" t="s">
        <v>7</v>
      </c>
      <c r="S35" s="29">
        <v>1</v>
      </c>
      <c r="T35" s="29">
        <v>11</v>
      </c>
      <c r="U35" s="30" t="s">
        <v>6</v>
      </c>
      <c r="V35" s="31" t="s">
        <v>3</v>
      </c>
      <c r="W35" s="118"/>
      <c r="X35" s="118"/>
      <c r="Y35" s="118"/>
      <c r="Z35" s="118"/>
      <c r="AA35" s="118"/>
      <c r="AB35" s="118"/>
      <c r="AC35" s="118"/>
      <c r="AD35" s="119"/>
      <c r="AE35" s="48">
        <f>AE36</f>
        <v>0</v>
      </c>
      <c r="AF35" s="106"/>
      <c r="AG35" s="107"/>
      <c r="AH35" s="49">
        <v>0</v>
      </c>
      <c r="AI35" s="108"/>
      <c r="AJ35" s="108"/>
      <c r="AK35" s="108"/>
      <c r="AL35" s="12"/>
    </row>
    <row r="36" spans="1:38" ht="12.75" hidden="1" customHeight="1">
      <c r="A36" s="11"/>
      <c r="B36" s="117" t="s">
        <v>75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4">
        <v>421</v>
      </c>
      <c r="R36" s="28" t="s">
        <v>77</v>
      </c>
      <c r="S36" s="29">
        <v>1</v>
      </c>
      <c r="T36" s="29">
        <v>11</v>
      </c>
      <c r="U36" s="30">
        <v>9907990</v>
      </c>
      <c r="V36" s="31" t="s">
        <v>3</v>
      </c>
      <c r="W36" s="118"/>
      <c r="X36" s="118"/>
      <c r="Y36" s="118"/>
      <c r="Z36" s="118"/>
      <c r="AA36" s="118"/>
      <c r="AB36" s="118"/>
      <c r="AC36" s="118"/>
      <c r="AD36" s="119"/>
      <c r="AE36" s="48">
        <f>AE37</f>
        <v>0</v>
      </c>
      <c r="AF36" s="106"/>
      <c r="AG36" s="107"/>
      <c r="AH36" s="49">
        <v>0</v>
      </c>
      <c r="AI36" s="108"/>
      <c r="AJ36" s="108"/>
      <c r="AK36" s="108"/>
      <c r="AL36" s="12"/>
    </row>
    <row r="37" spans="1:38" ht="12.75" hidden="1" customHeight="1">
      <c r="A37" s="11"/>
      <c r="B37" s="117" t="s">
        <v>74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4">
        <v>421</v>
      </c>
      <c r="R37" s="28" t="s">
        <v>76</v>
      </c>
      <c r="S37" s="29">
        <v>1</v>
      </c>
      <c r="T37" s="29">
        <v>11</v>
      </c>
      <c r="U37" s="30">
        <v>9907990</v>
      </c>
      <c r="V37" s="31" t="s">
        <v>74</v>
      </c>
      <c r="W37" s="118"/>
      <c r="X37" s="118"/>
      <c r="Y37" s="118"/>
      <c r="Z37" s="118"/>
      <c r="AA37" s="118"/>
      <c r="AB37" s="118"/>
      <c r="AC37" s="118"/>
      <c r="AD37" s="119"/>
      <c r="AE37" s="48">
        <v>0</v>
      </c>
      <c r="AF37" s="106"/>
      <c r="AG37" s="107"/>
      <c r="AH37" s="49">
        <v>0</v>
      </c>
      <c r="AI37" s="108"/>
      <c r="AJ37" s="108"/>
      <c r="AK37" s="108"/>
      <c r="AL37" s="12"/>
    </row>
    <row r="38" spans="1:38" ht="12.75" customHeight="1">
      <c r="A38" s="11"/>
      <c r="B38" s="117">
        <v>113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4">
        <v>421</v>
      </c>
      <c r="R38" s="28" t="s">
        <v>73</v>
      </c>
      <c r="S38" s="29">
        <v>1</v>
      </c>
      <c r="T38" s="29">
        <v>13</v>
      </c>
      <c r="U38" s="30" t="s">
        <v>3</v>
      </c>
      <c r="V38" s="31" t="s">
        <v>3</v>
      </c>
      <c r="W38" s="118"/>
      <c r="X38" s="118"/>
      <c r="Y38" s="118"/>
      <c r="Z38" s="118"/>
      <c r="AA38" s="118"/>
      <c r="AB38" s="118"/>
      <c r="AC38" s="118"/>
      <c r="AD38" s="119"/>
      <c r="AE38" s="97">
        <f>AE43+AE46+AE48+AE40</f>
        <v>1025.8773000000001</v>
      </c>
      <c r="AF38" s="109"/>
      <c r="AG38" s="110"/>
      <c r="AH38" s="90">
        <f>AH44+AH39</f>
        <v>57.264600000000002</v>
      </c>
      <c r="AI38" s="108"/>
      <c r="AJ38" s="108"/>
      <c r="AK38" s="108"/>
      <c r="AL38" s="12"/>
    </row>
    <row r="39" spans="1:38" ht="42.75" customHeight="1">
      <c r="A39" s="11"/>
      <c r="B39" s="117" t="s">
        <v>71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4">
        <v>421</v>
      </c>
      <c r="R39" s="28" t="s">
        <v>72</v>
      </c>
      <c r="S39" s="29">
        <v>1</v>
      </c>
      <c r="T39" s="29">
        <v>13</v>
      </c>
      <c r="U39" s="30" t="s">
        <v>71</v>
      </c>
      <c r="V39" s="31" t="s">
        <v>3</v>
      </c>
      <c r="W39" s="118"/>
      <c r="X39" s="118"/>
      <c r="Y39" s="118"/>
      <c r="Z39" s="118"/>
      <c r="AA39" s="118"/>
      <c r="AB39" s="118"/>
      <c r="AC39" s="118"/>
      <c r="AD39" s="119"/>
      <c r="AE39" s="48">
        <f>AE42+AE40</f>
        <v>557.26459999999997</v>
      </c>
      <c r="AF39" s="106"/>
      <c r="AG39" s="107"/>
      <c r="AH39" s="49">
        <f>AH40</f>
        <v>57.264600000000002</v>
      </c>
      <c r="AI39" s="108"/>
      <c r="AJ39" s="108"/>
      <c r="AK39" s="108"/>
      <c r="AL39" s="12"/>
    </row>
    <row r="40" spans="1:38" ht="24.75" customHeight="1">
      <c r="A40" s="1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4"/>
      <c r="R40" s="28" t="s">
        <v>43</v>
      </c>
      <c r="S40" s="88" t="s">
        <v>128</v>
      </c>
      <c r="T40" s="88" t="s">
        <v>136</v>
      </c>
      <c r="U40" s="29" t="s">
        <v>137</v>
      </c>
      <c r="V40" s="29"/>
      <c r="W40" s="92"/>
      <c r="X40" s="92"/>
      <c r="Y40" s="92"/>
      <c r="Z40" s="92"/>
      <c r="AA40" s="92"/>
      <c r="AB40" s="92"/>
      <c r="AC40" s="92"/>
      <c r="AD40" s="93"/>
      <c r="AE40" s="95">
        <f>AE41</f>
        <v>57.264600000000002</v>
      </c>
      <c r="AF40" s="94"/>
      <c r="AG40" s="95"/>
      <c r="AH40" s="49">
        <f>AH41</f>
        <v>57.264600000000002</v>
      </c>
      <c r="AI40" s="91"/>
      <c r="AJ40" s="91"/>
      <c r="AK40" s="91"/>
      <c r="AL40" s="12"/>
    </row>
    <row r="41" spans="1:38" ht="17.25" customHeight="1">
      <c r="A41" s="1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4"/>
      <c r="R41" s="28" t="s">
        <v>11</v>
      </c>
      <c r="S41" s="88" t="s">
        <v>128</v>
      </c>
      <c r="T41" s="88" t="s">
        <v>136</v>
      </c>
      <c r="U41" s="29" t="s">
        <v>137</v>
      </c>
      <c r="V41" s="29">
        <v>540</v>
      </c>
      <c r="W41" s="92"/>
      <c r="X41" s="92"/>
      <c r="Y41" s="92"/>
      <c r="Z41" s="92"/>
      <c r="AA41" s="92"/>
      <c r="AB41" s="92"/>
      <c r="AC41" s="92"/>
      <c r="AD41" s="93"/>
      <c r="AE41" s="95">
        <v>57.264600000000002</v>
      </c>
      <c r="AF41" s="94"/>
      <c r="AG41" s="95"/>
      <c r="AH41" s="49">
        <f>AE41</f>
        <v>57.264600000000002</v>
      </c>
      <c r="AI41" s="91"/>
      <c r="AJ41" s="91"/>
      <c r="AK41" s="91"/>
      <c r="AL41" s="12"/>
    </row>
    <row r="42" spans="1:38" ht="77.25" customHeight="1">
      <c r="A42" s="11"/>
      <c r="B42" s="117" t="s">
        <v>70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4">
        <v>421</v>
      </c>
      <c r="R42" s="28" t="s">
        <v>12</v>
      </c>
      <c r="S42" s="29">
        <v>1</v>
      </c>
      <c r="T42" s="29">
        <v>13</v>
      </c>
      <c r="U42" s="30">
        <v>1907820</v>
      </c>
      <c r="V42" s="31" t="s">
        <v>3</v>
      </c>
      <c r="W42" s="118"/>
      <c r="X42" s="118"/>
      <c r="Y42" s="118"/>
      <c r="Z42" s="118"/>
      <c r="AA42" s="118"/>
      <c r="AB42" s="118"/>
      <c r="AC42" s="118"/>
      <c r="AD42" s="119"/>
      <c r="AE42" s="48">
        <f>AE43</f>
        <v>500</v>
      </c>
      <c r="AF42" s="106"/>
      <c r="AG42" s="107"/>
      <c r="AH42" s="49">
        <v>0</v>
      </c>
      <c r="AI42" s="108"/>
      <c r="AJ42" s="108"/>
      <c r="AK42" s="108"/>
      <c r="AL42" s="12"/>
    </row>
    <row r="43" spans="1:38" ht="12.75" customHeight="1">
      <c r="A43" s="11"/>
      <c r="B43" s="117" t="s">
        <v>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4">
        <v>421</v>
      </c>
      <c r="R43" s="28" t="s">
        <v>11</v>
      </c>
      <c r="S43" s="29">
        <v>1</v>
      </c>
      <c r="T43" s="29">
        <v>13</v>
      </c>
      <c r="U43" s="30">
        <v>1907820</v>
      </c>
      <c r="V43" s="31" t="s">
        <v>9</v>
      </c>
      <c r="W43" s="118"/>
      <c r="X43" s="118"/>
      <c r="Y43" s="118"/>
      <c r="Z43" s="118"/>
      <c r="AA43" s="118"/>
      <c r="AB43" s="118"/>
      <c r="AC43" s="118"/>
      <c r="AD43" s="119"/>
      <c r="AE43" s="48">
        <v>500</v>
      </c>
      <c r="AF43" s="106"/>
      <c r="AG43" s="107"/>
      <c r="AH43" s="49">
        <v>0</v>
      </c>
      <c r="AI43" s="108"/>
      <c r="AJ43" s="108"/>
      <c r="AK43" s="108"/>
      <c r="AL43" s="12"/>
    </row>
    <row r="44" spans="1:38" ht="21.75" customHeight="1">
      <c r="A44" s="11"/>
      <c r="B44" s="117" t="s">
        <v>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4">
        <v>421</v>
      </c>
      <c r="R44" s="28" t="s">
        <v>7</v>
      </c>
      <c r="S44" s="29">
        <v>1</v>
      </c>
      <c r="T44" s="29">
        <v>13</v>
      </c>
      <c r="U44" s="30" t="s">
        <v>6</v>
      </c>
      <c r="V44" s="31" t="s">
        <v>3</v>
      </c>
      <c r="W44" s="118"/>
      <c r="X44" s="118"/>
      <c r="Y44" s="118"/>
      <c r="Z44" s="118"/>
      <c r="AA44" s="118"/>
      <c r="AB44" s="118"/>
      <c r="AC44" s="118"/>
      <c r="AD44" s="119"/>
      <c r="AE44" s="48">
        <f>AE46+AE48</f>
        <v>468.61270000000002</v>
      </c>
      <c r="AF44" s="106"/>
      <c r="AG44" s="107"/>
      <c r="AH44" s="49">
        <f>AH47</f>
        <v>0</v>
      </c>
      <c r="AI44" s="108"/>
      <c r="AJ44" s="108"/>
      <c r="AK44" s="108"/>
      <c r="AL44" s="12"/>
    </row>
    <row r="45" spans="1:38" ht="21.75" customHeight="1">
      <c r="A45" s="11"/>
      <c r="B45" s="117" t="s">
        <v>28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4">
        <v>421</v>
      </c>
      <c r="R45" s="28" t="s">
        <v>30</v>
      </c>
      <c r="S45" s="29">
        <v>1</v>
      </c>
      <c r="T45" s="29">
        <v>13</v>
      </c>
      <c r="U45" s="30" t="s">
        <v>28</v>
      </c>
      <c r="V45" s="31" t="s">
        <v>3</v>
      </c>
      <c r="W45" s="118"/>
      <c r="X45" s="118"/>
      <c r="Y45" s="118"/>
      <c r="Z45" s="118"/>
      <c r="AA45" s="118"/>
      <c r="AB45" s="118"/>
      <c r="AC45" s="118"/>
      <c r="AD45" s="119"/>
      <c r="AE45" s="48">
        <f>AE46</f>
        <v>468.61270000000002</v>
      </c>
      <c r="AF45" s="106"/>
      <c r="AG45" s="107"/>
      <c r="AH45" s="49">
        <v>0</v>
      </c>
      <c r="AI45" s="108"/>
      <c r="AJ45" s="108"/>
      <c r="AK45" s="108"/>
      <c r="AL45" s="12"/>
    </row>
    <row r="46" spans="1:38" ht="21.75" customHeight="1">
      <c r="A46" s="11"/>
      <c r="B46" s="117" t="s">
        <v>27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4">
        <v>421</v>
      </c>
      <c r="R46" s="28" t="s">
        <v>29</v>
      </c>
      <c r="S46" s="29">
        <v>1</v>
      </c>
      <c r="T46" s="29">
        <v>13</v>
      </c>
      <c r="U46" s="30" t="s">
        <v>28</v>
      </c>
      <c r="V46" s="31" t="s">
        <v>27</v>
      </c>
      <c r="W46" s="118"/>
      <c r="X46" s="118"/>
      <c r="Y46" s="118"/>
      <c r="Z46" s="118"/>
      <c r="AA46" s="118"/>
      <c r="AB46" s="118"/>
      <c r="AC46" s="118"/>
      <c r="AD46" s="119"/>
      <c r="AE46" s="48">
        <v>468.61270000000002</v>
      </c>
      <c r="AF46" s="106"/>
      <c r="AG46" s="107"/>
      <c r="AH46" s="49">
        <v>0</v>
      </c>
      <c r="AI46" s="108"/>
      <c r="AJ46" s="108"/>
      <c r="AK46" s="108"/>
      <c r="AL46" s="12"/>
    </row>
    <row r="47" spans="1:38" ht="21.75" hidden="1" customHeight="1">
      <c r="A47" s="11"/>
      <c r="B47" s="117" t="s">
        <v>42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4">
        <v>421</v>
      </c>
      <c r="R47" s="28" t="s">
        <v>43</v>
      </c>
      <c r="S47" s="29">
        <v>1</v>
      </c>
      <c r="T47" s="29">
        <v>13</v>
      </c>
      <c r="U47" s="30" t="s">
        <v>42</v>
      </c>
      <c r="V47" s="31" t="s">
        <v>3</v>
      </c>
      <c r="W47" s="118"/>
      <c r="X47" s="118"/>
      <c r="Y47" s="118"/>
      <c r="Z47" s="118"/>
      <c r="AA47" s="118"/>
      <c r="AB47" s="118"/>
      <c r="AC47" s="118"/>
      <c r="AD47" s="119"/>
      <c r="AE47" s="48">
        <f>AE48</f>
        <v>0</v>
      </c>
      <c r="AF47" s="106"/>
      <c r="AG47" s="107"/>
      <c r="AH47" s="49">
        <f>AE47</f>
        <v>0</v>
      </c>
      <c r="AI47" s="108"/>
      <c r="AJ47" s="108"/>
      <c r="AK47" s="108"/>
      <c r="AL47" s="12"/>
    </row>
    <row r="48" spans="1:38" ht="21.75" hidden="1" customHeight="1">
      <c r="A48" s="11"/>
      <c r="B48" s="117" t="s">
        <v>27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4">
        <v>421</v>
      </c>
      <c r="R48" s="28" t="s">
        <v>29</v>
      </c>
      <c r="S48" s="29">
        <v>1</v>
      </c>
      <c r="T48" s="29">
        <v>13</v>
      </c>
      <c r="U48" s="30" t="s">
        <v>42</v>
      </c>
      <c r="V48" s="31" t="s">
        <v>27</v>
      </c>
      <c r="W48" s="118"/>
      <c r="X48" s="118"/>
      <c r="Y48" s="118"/>
      <c r="Z48" s="118"/>
      <c r="AA48" s="118"/>
      <c r="AB48" s="118"/>
      <c r="AC48" s="118"/>
      <c r="AD48" s="119"/>
      <c r="AE48" s="48">
        <v>0</v>
      </c>
      <c r="AF48" s="106"/>
      <c r="AG48" s="107"/>
      <c r="AH48" s="49">
        <f>AE48</f>
        <v>0</v>
      </c>
      <c r="AI48" s="108"/>
      <c r="AJ48" s="108"/>
      <c r="AK48" s="108"/>
      <c r="AL48" s="12"/>
    </row>
    <row r="49" spans="1:38" ht="21.75" customHeight="1">
      <c r="A49" s="1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4"/>
      <c r="R49" s="59" t="s">
        <v>112</v>
      </c>
      <c r="S49" s="60">
        <v>2</v>
      </c>
      <c r="T49" s="60"/>
      <c r="U49" s="61"/>
      <c r="V49" s="62"/>
      <c r="W49" s="63"/>
      <c r="X49" s="63"/>
      <c r="Y49" s="63"/>
      <c r="Z49" s="63"/>
      <c r="AA49" s="63"/>
      <c r="AB49" s="63"/>
      <c r="AC49" s="63"/>
      <c r="AD49" s="64"/>
      <c r="AE49" s="65">
        <f>AE50</f>
        <v>67.8</v>
      </c>
      <c r="AF49" s="66"/>
      <c r="AG49" s="65"/>
      <c r="AH49" s="67">
        <f>AH50</f>
        <v>67.8</v>
      </c>
      <c r="AI49" s="58"/>
      <c r="AJ49" s="58"/>
      <c r="AK49" s="58"/>
      <c r="AL49" s="12"/>
    </row>
    <row r="50" spans="1:38" ht="12.75" customHeight="1">
      <c r="A50" s="11"/>
      <c r="B50" s="117">
        <v>203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4">
        <v>421</v>
      </c>
      <c r="R50" s="28" t="s">
        <v>69</v>
      </c>
      <c r="S50" s="29">
        <v>2</v>
      </c>
      <c r="T50" s="29">
        <v>3</v>
      </c>
      <c r="U50" s="30" t="s">
        <v>3</v>
      </c>
      <c r="V50" s="31" t="s">
        <v>3</v>
      </c>
      <c r="W50" s="118"/>
      <c r="X50" s="118"/>
      <c r="Y50" s="118"/>
      <c r="Z50" s="118"/>
      <c r="AA50" s="118"/>
      <c r="AB50" s="118"/>
      <c r="AC50" s="118"/>
      <c r="AD50" s="119"/>
      <c r="AE50" s="48">
        <f>AE51</f>
        <v>67.8</v>
      </c>
      <c r="AF50" s="106"/>
      <c r="AG50" s="107"/>
      <c r="AH50" s="49">
        <f>AH51</f>
        <v>67.8</v>
      </c>
      <c r="AI50" s="108"/>
      <c r="AJ50" s="108"/>
      <c r="AK50" s="108"/>
      <c r="AL50" s="12"/>
    </row>
    <row r="51" spans="1:38" ht="21.75" customHeight="1">
      <c r="A51" s="11"/>
      <c r="B51" s="117" t="s">
        <v>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4">
        <v>421</v>
      </c>
      <c r="R51" s="28" t="s">
        <v>7</v>
      </c>
      <c r="S51" s="29">
        <v>2</v>
      </c>
      <c r="T51" s="29">
        <v>3</v>
      </c>
      <c r="U51" s="30" t="s">
        <v>6</v>
      </c>
      <c r="V51" s="31" t="s">
        <v>3</v>
      </c>
      <c r="W51" s="118"/>
      <c r="X51" s="118"/>
      <c r="Y51" s="118"/>
      <c r="Z51" s="118"/>
      <c r="AA51" s="118"/>
      <c r="AB51" s="118"/>
      <c r="AC51" s="118"/>
      <c r="AD51" s="119"/>
      <c r="AE51" s="48">
        <f>AE52</f>
        <v>67.8</v>
      </c>
      <c r="AF51" s="106"/>
      <c r="AG51" s="107"/>
      <c r="AH51" s="49">
        <f>AH52</f>
        <v>67.8</v>
      </c>
      <c r="AI51" s="108"/>
      <c r="AJ51" s="108"/>
      <c r="AK51" s="108"/>
      <c r="AL51" s="12"/>
    </row>
    <row r="52" spans="1:38" ht="32.25" customHeight="1">
      <c r="A52" s="11"/>
      <c r="B52" s="117" t="s">
        <v>65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4">
        <v>421</v>
      </c>
      <c r="R52" s="28" t="s">
        <v>68</v>
      </c>
      <c r="S52" s="29">
        <v>2</v>
      </c>
      <c r="T52" s="29">
        <v>3</v>
      </c>
      <c r="U52" s="30" t="s">
        <v>65</v>
      </c>
      <c r="V52" s="31" t="s">
        <v>3</v>
      </c>
      <c r="W52" s="118"/>
      <c r="X52" s="118"/>
      <c r="Y52" s="118"/>
      <c r="Z52" s="118"/>
      <c r="AA52" s="118"/>
      <c r="AB52" s="118"/>
      <c r="AC52" s="118"/>
      <c r="AD52" s="119"/>
      <c r="AE52" s="48">
        <f>AE53+AE54</f>
        <v>67.8</v>
      </c>
      <c r="AF52" s="106"/>
      <c r="AG52" s="107"/>
      <c r="AH52" s="49">
        <f>AH53+AH54</f>
        <v>67.8</v>
      </c>
      <c r="AI52" s="108"/>
      <c r="AJ52" s="108"/>
      <c r="AK52" s="108"/>
      <c r="AL52" s="12"/>
    </row>
    <row r="53" spans="1:38" ht="21.75" customHeight="1">
      <c r="A53" s="11"/>
      <c r="B53" s="117" t="s">
        <v>66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4">
        <v>421</v>
      </c>
      <c r="R53" s="28" t="s">
        <v>67</v>
      </c>
      <c r="S53" s="29">
        <v>2</v>
      </c>
      <c r="T53" s="29">
        <v>3</v>
      </c>
      <c r="U53" s="30" t="s">
        <v>65</v>
      </c>
      <c r="V53" s="31" t="s">
        <v>66</v>
      </c>
      <c r="W53" s="118"/>
      <c r="X53" s="118"/>
      <c r="Y53" s="118"/>
      <c r="Z53" s="118"/>
      <c r="AA53" s="118"/>
      <c r="AB53" s="118"/>
      <c r="AC53" s="118"/>
      <c r="AD53" s="119"/>
      <c r="AE53" s="48">
        <f>49.20508+14.85992</f>
        <v>64.064999999999998</v>
      </c>
      <c r="AF53" s="106"/>
      <c r="AG53" s="107"/>
      <c r="AH53" s="49">
        <f>AE53</f>
        <v>64.064999999999998</v>
      </c>
      <c r="AI53" s="108"/>
      <c r="AJ53" s="108"/>
      <c r="AK53" s="108"/>
      <c r="AL53" s="12"/>
    </row>
    <row r="54" spans="1:38" ht="21.75" customHeight="1">
      <c r="A54" s="11"/>
      <c r="B54" s="117" t="s">
        <v>27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4">
        <v>421</v>
      </c>
      <c r="R54" s="28" t="s">
        <v>29</v>
      </c>
      <c r="S54" s="29">
        <v>2</v>
      </c>
      <c r="T54" s="29">
        <v>3</v>
      </c>
      <c r="U54" s="30" t="s">
        <v>65</v>
      </c>
      <c r="V54" s="31" t="s">
        <v>27</v>
      </c>
      <c r="W54" s="118"/>
      <c r="X54" s="118"/>
      <c r="Y54" s="118"/>
      <c r="Z54" s="118"/>
      <c r="AA54" s="118"/>
      <c r="AB54" s="118"/>
      <c r="AC54" s="118"/>
      <c r="AD54" s="119"/>
      <c r="AE54" s="48">
        <f>1.994+1.741</f>
        <v>3.7350000000000003</v>
      </c>
      <c r="AF54" s="106"/>
      <c r="AG54" s="107"/>
      <c r="AH54" s="49">
        <f>AE54</f>
        <v>3.7350000000000003</v>
      </c>
      <c r="AI54" s="108"/>
      <c r="AJ54" s="108"/>
      <c r="AK54" s="108"/>
      <c r="AL54" s="12"/>
    </row>
    <row r="55" spans="1:38" ht="21.75" customHeight="1">
      <c r="A55" s="1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4"/>
      <c r="R55" s="59" t="s">
        <v>113</v>
      </c>
      <c r="S55" s="60">
        <v>3</v>
      </c>
      <c r="T55" s="60"/>
      <c r="U55" s="61"/>
      <c r="V55" s="62"/>
      <c r="W55" s="63"/>
      <c r="X55" s="63"/>
      <c r="Y55" s="63"/>
      <c r="Z55" s="63"/>
      <c r="AA55" s="63"/>
      <c r="AB55" s="63"/>
      <c r="AC55" s="63"/>
      <c r="AD55" s="64"/>
      <c r="AE55" s="65">
        <f>AE56+AE62</f>
        <v>121.26</v>
      </c>
      <c r="AF55" s="66"/>
      <c r="AG55" s="65"/>
      <c r="AH55" s="67">
        <f>AH56+AH62</f>
        <v>0</v>
      </c>
      <c r="AI55" s="58"/>
      <c r="AJ55" s="58"/>
      <c r="AK55" s="58"/>
      <c r="AL55" s="12"/>
    </row>
    <row r="56" spans="1:38" ht="32.25" customHeight="1">
      <c r="A56" s="11"/>
      <c r="B56" s="117">
        <v>309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4">
        <v>421</v>
      </c>
      <c r="R56" s="28" t="s">
        <v>64</v>
      </c>
      <c r="S56" s="29">
        <v>3</v>
      </c>
      <c r="T56" s="29">
        <v>9</v>
      </c>
      <c r="U56" s="30" t="s">
        <v>3</v>
      </c>
      <c r="V56" s="31" t="s">
        <v>3</v>
      </c>
      <c r="W56" s="118"/>
      <c r="X56" s="118"/>
      <c r="Y56" s="118"/>
      <c r="Z56" s="118"/>
      <c r="AA56" s="118"/>
      <c r="AB56" s="118"/>
      <c r="AC56" s="118"/>
      <c r="AD56" s="119"/>
      <c r="AE56" s="48">
        <f>AE57</f>
        <v>121.26</v>
      </c>
      <c r="AF56" s="106"/>
      <c r="AG56" s="107"/>
      <c r="AH56" s="49">
        <v>0</v>
      </c>
      <c r="AI56" s="108"/>
      <c r="AJ56" s="108"/>
      <c r="AK56" s="108"/>
      <c r="AL56" s="12"/>
    </row>
    <row r="57" spans="1:38" ht="21.75" customHeight="1">
      <c r="A57" s="11"/>
      <c r="B57" s="117" t="s">
        <v>6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4">
        <v>421</v>
      </c>
      <c r="R57" s="28" t="s">
        <v>7</v>
      </c>
      <c r="S57" s="29">
        <v>3</v>
      </c>
      <c r="T57" s="29">
        <v>9</v>
      </c>
      <c r="U57" s="30" t="s">
        <v>6</v>
      </c>
      <c r="V57" s="31" t="s">
        <v>3</v>
      </c>
      <c r="W57" s="118"/>
      <c r="X57" s="118"/>
      <c r="Y57" s="118"/>
      <c r="Z57" s="118"/>
      <c r="AA57" s="118"/>
      <c r="AB57" s="118"/>
      <c r="AC57" s="118"/>
      <c r="AD57" s="119"/>
      <c r="AE57" s="48">
        <f>AE59+AE61</f>
        <v>121.26</v>
      </c>
      <c r="AF57" s="106"/>
      <c r="AG57" s="107"/>
      <c r="AH57" s="49">
        <v>0</v>
      </c>
      <c r="AI57" s="108"/>
      <c r="AJ57" s="108"/>
      <c r="AK57" s="108"/>
      <c r="AL57" s="12"/>
    </row>
    <row r="58" spans="1:38" ht="21.75" customHeight="1">
      <c r="A58" s="11"/>
      <c r="B58" s="117" t="s">
        <v>28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4">
        <v>421</v>
      </c>
      <c r="R58" s="28" t="s">
        <v>30</v>
      </c>
      <c r="S58" s="29">
        <v>3</v>
      </c>
      <c r="T58" s="29">
        <v>9</v>
      </c>
      <c r="U58" s="30" t="s">
        <v>28</v>
      </c>
      <c r="V58" s="31" t="s">
        <v>3</v>
      </c>
      <c r="W58" s="118"/>
      <c r="X58" s="118"/>
      <c r="Y58" s="118"/>
      <c r="Z58" s="118"/>
      <c r="AA58" s="118"/>
      <c r="AB58" s="118"/>
      <c r="AC58" s="118"/>
      <c r="AD58" s="119"/>
      <c r="AE58" s="48">
        <f>AE59</f>
        <v>116.447</v>
      </c>
      <c r="AF58" s="106"/>
      <c r="AG58" s="107"/>
      <c r="AH58" s="49">
        <v>0</v>
      </c>
      <c r="AI58" s="108"/>
      <c r="AJ58" s="108"/>
      <c r="AK58" s="108"/>
      <c r="AL58" s="12"/>
    </row>
    <row r="59" spans="1:38" ht="21.75" customHeight="1">
      <c r="A59" s="11"/>
      <c r="B59" s="117" t="s">
        <v>27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4">
        <v>421</v>
      </c>
      <c r="R59" s="28" t="s">
        <v>29</v>
      </c>
      <c r="S59" s="29">
        <v>3</v>
      </c>
      <c r="T59" s="29">
        <v>9</v>
      </c>
      <c r="U59" s="30" t="s">
        <v>28</v>
      </c>
      <c r="V59" s="31" t="s">
        <v>27</v>
      </c>
      <c r="W59" s="118"/>
      <c r="X59" s="118"/>
      <c r="Y59" s="118"/>
      <c r="Z59" s="118"/>
      <c r="AA59" s="118"/>
      <c r="AB59" s="118"/>
      <c r="AC59" s="118"/>
      <c r="AD59" s="119"/>
      <c r="AE59" s="48">
        <f>121.26-AE60</f>
        <v>116.447</v>
      </c>
      <c r="AF59" s="106"/>
      <c r="AG59" s="107"/>
      <c r="AH59" s="49">
        <v>0</v>
      </c>
      <c r="AI59" s="108"/>
      <c r="AJ59" s="108"/>
      <c r="AK59" s="108"/>
      <c r="AL59" s="12"/>
    </row>
    <row r="60" spans="1:38" ht="12.75" customHeight="1">
      <c r="A60" s="11"/>
      <c r="B60" s="117" t="s">
        <v>2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4">
        <v>421</v>
      </c>
      <c r="R60" s="28" t="s">
        <v>5</v>
      </c>
      <c r="S60" s="29">
        <v>3</v>
      </c>
      <c r="T60" s="29">
        <v>9</v>
      </c>
      <c r="U60" s="30" t="s">
        <v>2</v>
      </c>
      <c r="V60" s="31" t="s">
        <v>3</v>
      </c>
      <c r="W60" s="118"/>
      <c r="X60" s="118"/>
      <c r="Y60" s="118"/>
      <c r="Z60" s="118"/>
      <c r="AA60" s="118"/>
      <c r="AB60" s="118"/>
      <c r="AC60" s="118"/>
      <c r="AD60" s="119"/>
      <c r="AE60" s="48">
        <f>AE61</f>
        <v>4.8129999999999997</v>
      </c>
      <c r="AF60" s="106"/>
      <c r="AG60" s="107"/>
      <c r="AH60" s="49">
        <v>0</v>
      </c>
      <c r="AI60" s="108"/>
      <c r="AJ60" s="108"/>
      <c r="AK60" s="108"/>
      <c r="AL60" s="12"/>
    </row>
    <row r="61" spans="1:38" ht="12.75" customHeight="1">
      <c r="A61" s="11"/>
      <c r="B61" s="117" t="s">
        <v>39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4">
        <v>421</v>
      </c>
      <c r="R61" s="28" t="s">
        <v>40</v>
      </c>
      <c r="S61" s="29">
        <v>3</v>
      </c>
      <c r="T61" s="29">
        <v>9</v>
      </c>
      <c r="U61" s="30" t="s">
        <v>2</v>
      </c>
      <c r="V61" s="31" t="s">
        <v>39</v>
      </c>
      <c r="W61" s="118"/>
      <c r="X61" s="118"/>
      <c r="Y61" s="118"/>
      <c r="Z61" s="118"/>
      <c r="AA61" s="118"/>
      <c r="AB61" s="118"/>
      <c r="AC61" s="118"/>
      <c r="AD61" s="119"/>
      <c r="AE61" s="48">
        <v>4.8129999999999997</v>
      </c>
      <c r="AF61" s="106"/>
      <c r="AG61" s="107"/>
      <c r="AH61" s="49">
        <v>0</v>
      </c>
      <c r="AI61" s="108"/>
      <c r="AJ61" s="108"/>
      <c r="AK61" s="108"/>
      <c r="AL61" s="12"/>
    </row>
    <row r="62" spans="1:38" ht="21.75" hidden="1" customHeight="1">
      <c r="A62" s="11"/>
      <c r="B62" s="117">
        <v>314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4">
        <v>421</v>
      </c>
      <c r="R62" s="28" t="s">
        <v>63</v>
      </c>
      <c r="S62" s="29">
        <v>3</v>
      </c>
      <c r="T62" s="29">
        <v>14</v>
      </c>
      <c r="U62" s="30" t="s">
        <v>3</v>
      </c>
      <c r="V62" s="31" t="s">
        <v>3</v>
      </c>
      <c r="W62" s="118"/>
      <c r="X62" s="118"/>
      <c r="Y62" s="118"/>
      <c r="Z62" s="118"/>
      <c r="AA62" s="118"/>
      <c r="AB62" s="118"/>
      <c r="AC62" s="118"/>
      <c r="AD62" s="119"/>
      <c r="AE62" s="48">
        <v>0</v>
      </c>
      <c r="AF62" s="106"/>
      <c r="AG62" s="107"/>
      <c r="AH62" s="49">
        <v>0</v>
      </c>
      <c r="AI62" s="108"/>
      <c r="AJ62" s="108"/>
      <c r="AK62" s="108"/>
      <c r="AL62" s="12"/>
    </row>
    <row r="63" spans="1:38" ht="21.75" hidden="1" customHeight="1">
      <c r="A63" s="11"/>
      <c r="B63" s="117" t="s">
        <v>62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4">
        <v>421</v>
      </c>
      <c r="R63" s="28" t="s">
        <v>30</v>
      </c>
      <c r="S63" s="29">
        <v>3</v>
      </c>
      <c r="T63" s="29">
        <v>14</v>
      </c>
      <c r="U63" s="30" t="s">
        <v>62</v>
      </c>
      <c r="V63" s="31" t="s">
        <v>3</v>
      </c>
      <c r="W63" s="118"/>
      <c r="X63" s="118"/>
      <c r="Y63" s="118"/>
      <c r="Z63" s="118"/>
      <c r="AA63" s="118"/>
      <c r="AB63" s="118"/>
      <c r="AC63" s="118"/>
      <c r="AD63" s="119"/>
      <c r="AE63" s="48">
        <v>0</v>
      </c>
      <c r="AF63" s="106"/>
      <c r="AG63" s="107"/>
      <c r="AH63" s="49">
        <v>0</v>
      </c>
      <c r="AI63" s="108"/>
      <c r="AJ63" s="108"/>
      <c r="AK63" s="108"/>
      <c r="AL63" s="12"/>
    </row>
    <row r="64" spans="1:38" ht="21.75" hidden="1" customHeight="1">
      <c r="A64" s="11"/>
      <c r="B64" s="117" t="s">
        <v>61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4">
        <v>421</v>
      </c>
      <c r="R64" s="28" t="s">
        <v>30</v>
      </c>
      <c r="S64" s="29">
        <v>3</v>
      </c>
      <c r="T64" s="29">
        <v>14</v>
      </c>
      <c r="U64" s="30" t="s">
        <v>61</v>
      </c>
      <c r="V64" s="31" t="s">
        <v>3</v>
      </c>
      <c r="W64" s="118"/>
      <c r="X64" s="118"/>
      <c r="Y64" s="118"/>
      <c r="Z64" s="118"/>
      <c r="AA64" s="118"/>
      <c r="AB64" s="118"/>
      <c r="AC64" s="118"/>
      <c r="AD64" s="119"/>
      <c r="AE64" s="48">
        <v>0</v>
      </c>
      <c r="AF64" s="106"/>
      <c r="AG64" s="107"/>
      <c r="AH64" s="49">
        <v>0</v>
      </c>
      <c r="AI64" s="108"/>
      <c r="AJ64" s="108"/>
      <c r="AK64" s="108"/>
      <c r="AL64" s="12"/>
    </row>
    <row r="65" spans="1:38" ht="21.75" hidden="1" customHeight="1">
      <c r="A65" s="11"/>
      <c r="B65" s="117" t="s">
        <v>27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4">
        <v>421</v>
      </c>
      <c r="R65" s="28" t="s">
        <v>29</v>
      </c>
      <c r="S65" s="29">
        <v>3</v>
      </c>
      <c r="T65" s="29">
        <v>14</v>
      </c>
      <c r="U65" s="30" t="s">
        <v>61</v>
      </c>
      <c r="V65" s="31" t="s">
        <v>27</v>
      </c>
      <c r="W65" s="118"/>
      <c r="X65" s="118"/>
      <c r="Y65" s="118"/>
      <c r="Z65" s="118"/>
      <c r="AA65" s="118"/>
      <c r="AB65" s="118"/>
      <c r="AC65" s="118"/>
      <c r="AD65" s="119"/>
      <c r="AE65" s="48">
        <v>0</v>
      </c>
      <c r="AF65" s="106"/>
      <c r="AG65" s="107"/>
      <c r="AH65" s="49">
        <v>0</v>
      </c>
      <c r="AI65" s="108"/>
      <c r="AJ65" s="108"/>
      <c r="AK65" s="108"/>
      <c r="AL65" s="12"/>
    </row>
    <row r="66" spans="1:38" ht="21.75" customHeight="1">
      <c r="A66" s="11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4"/>
      <c r="R66" s="59" t="s">
        <v>114</v>
      </c>
      <c r="S66" s="60">
        <v>4</v>
      </c>
      <c r="T66" s="60"/>
      <c r="U66" s="61"/>
      <c r="V66" s="62"/>
      <c r="W66" s="63"/>
      <c r="X66" s="63"/>
      <c r="Y66" s="63"/>
      <c r="Z66" s="63"/>
      <c r="AA66" s="63"/>
      <c r="AB66" s="63"/>
      <c r="AC66" s="63"/>
      <c r="AD66" s="64"/>
      <c r="AE66" s="65">
        <f>AE67+AE73</f>
        <v>724.83715999999993</v>
      </c>
      <c r="AF66" s="66"/>
      <c r="AG66" s="65"/>
      <c r="AH66" s="67">
        <f>AH67+AH73</f>
        <v>171.52</v>
      </c>
      <c r="AI66" s="58"/>
      <c r="AJ66" s="58"/>
      <c r="AK66" s="58"/>
      <c r="AL66" s="12"/>
    </row>
    <row r="67" spans="1:38" ht="12.75" customHeight="1">
      <c r="A67" s="11"/>
      <c r="B67" s="117">
        <v>405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4">
        <v>421</v>
      </c>
      <c r="R67" s="28" t="s">
        <v>60</v>
      </c>
      <c r="S67" s="29">
        <v>4</v>
      </c>
      <c r="T67" s="29">
        <v>5</v>
      </c>
      <c r="U67" s="30" t="s">
        <v>3</v>
      </c>
      <c r="V67" s="31" t="s">
        <v>3</v>
      </c>
      <c r="W67" s="118"/>
      <c r="X67" s="118"/>
      <c r="Y67" s="118"/>
      <c r="Z67" s="118"/>
      <c r="AA67" s="118"/>
      <c r="AB67" s="118"/>
      <c r="AC67" s="118"/>
      <c r="AD67" s="119"/>
      <c r="AE67" s="48">
        <f>AE68</f>
        <v>171.52</v>
      </c>
      <c r="AF67" s="106"/>
      <c r="AG67" s="107"/>
      <c r="AH67" s="49">
        <f>AH70+AH72</f>
        <v>171.52</v>
      </c>
      <c r="AI67" s="108"/>
      <c r="AJ67" s="108"/>
      <c r="AK67" s="108"/>
      <c r="AL67" s="12"/>
    </row>
    <row r="68" spans="1:38" ht="21.75" customHeight="1">
      <c r="A68" s="11"/>
      <c r="B68" s="117" t="s">
        <v>6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4">
        <v>421</v>
      </c>
      <c r="R68" s="28" t="s">
        <v>7</v>
      </c>
      <c r="S68" s="29">
        <v>4</v>
      </c>
      <c r="T68" s="29">
        <v>5</v>
      </c>
      <c r="U68" s="30" t="s">
        <v>6</v>
      </c>
      <c r="V68" s="31" t="s">
        <v>3</v>
      </c>
      <c r="W68" s="118"/>
      <c r="X68" s="118"/>
      <c r="Y68" s="118"/>
      <c r="Z68" s="118"/>
      <c r="AA68" s="118"/>
      <c r="AB68" s="118"/>
      <c r="AC68" s="118"/>
      <c r="AD68" s="119"/>
      <c r="AE68" s="48">
        <f>AE69</f>
        <v>171.52</v>
      </c>
      <c r="AF68" s="106"/>
      <c r="AG68" s="107"/>
      <c r="AH68" s="49">
        <v>172</v>
      </c>
      <c r="AI68" s="108"/>
      <c r="AJ68" s="108"/>
      <c r="AK68" s="108"/>
      <c r="AL68" s="12"/>
    </row>
    <row r="69" spans="1:38" ht="32.25" customHeight="1">
      <c r="A69" s="11"/>
      <c r="B69" s="117" t="s">
        <v>57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4">
        <v>421</v>
      </c>
      <c r="R69" s="28" t="s">
        <v>59</v>
      </c>
      <c r="S69" s="29">
        <v>4</v>
      </c>
      <c r="T69" s="29">
        <v>5</v>
      </c>
      <c r="U69" s="30" t="s">
        <v>57</v>
      </c>
      <c r="V69" s="31" t="s">
        <v>3</v>
      </c>
      <c r="W69" s="118"/>
      <c r="X69" s="118"/>
      <c r="Y69" s="118"/>
      <c r="Z69" s="118"/>
      <c r="AA69" s="118"/>
      <c r="AB69" s="118"/>
      <c r="AC69" s="118"/>
      <c r="AD69" s="119"/>
      <c r="AE69" s="48">
        <f>AE70</f>
        <v>171.52</v>
      </c>
      <c r="AF69" s="106"/>
      <c r="AG69" s="107"/>
      <c r="AH69" s="49">
        <f>AH70</f>
        <v>171.52</v>
      </c>
      <c r="AI69" s="108"/>
      <c r="AJ69" s="108"/>
      <c r="AK69" s="108"/>
      <c r="AL69" s="12"/>
    </row>
    <row r="70" spans="1:38" ht="32.25" customHeight="1">
      <c r="A70" s="11"/>
      <c r="B70" s="117" t="s">
        <v>56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4">
        <v>421</v>
      </c>
      <c r="R70" s="28" t="s">
        <v>58</v>
      </c>
      <c r="S70" s="29">
        <v>4</v>
      </c>
      <c r="T70" s="29">
        <v>5</v>
      </c>
      <c r="U70" s="30" t="s">
        <v>57</v>
      </c>
      <c r="V70" s="31" t="s">
        <v>56</v>
      </c>
      <c r="W70" s="118"/>
      <c r="X70" s="118"/>
      <c r="Y70" s="118"/>
      <c r="Z70" s="118"/>
      <c r="AA70" s="118"/>
      <c r="AB70" s="118"/>
      <c r="AC70" s="118"/>
      <c r="AD70" s="119"/>
      <c r="AE70" s="48">
        <v>171.52</v>
      </c>
      <c r="AF70" s="106"/>
      <c r="AG70" s="107"/>
      <c r="AH70" s="49">
        <f>AE70</f>
        <v>171.52</v>
      </c>
      <c r="AI70" s="108"/>
      <c r="AJ70" s="108"/>
      <c r="AK70" s="108"/>
      <c r="AL70" s="12"/>
    </row>
    <row r="71" spans="1:38" ht="32.25" hidden="1" customHeight="1">
      <c r="A71" s="11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14"/>
      <c r="R71" s="28" t="s">
        <v>131</v>
      </c>
      <c r="S71" s="88" t="s">
        <v>132</v>
      </c>
      <c r="T71" s="88" t="s">
        <v>133</v>
      </c>
      <c r="U71" s="88" t="s">
        <v>134</v>
      </c>
      <c r="V71" s="88"/>
      <c r="W71" s="80"/>
      <c r="X71" s="80"/>
      <c r="Y71" s="80"/>
      <c r="Z71" s="80"/>
      <c r="AA71" s="80"/>
      <c r="AB71" s="80"/>
      <c r="AC71" s="80"/>
      <c r="AD71" s="81"/>
      <c r="AE71" s="77">
        <f>AE72</f>
        <v>0</v>
      </c>
      <c r="AF71" s="77">
        <f t="shared" ref="AF71:AH71" si="0">AF72</f>
        <v>0</v>
      </c>
      <c r="AG71" s="77">
        <f t="shared" si="0"/>
        <v>0</v>
      </c>
      <c r="AH71" s="77">
        <f t="shared" si="0"/>
        <v>0</v>
      </c>
      <c r="AI71" s="78"/>
      <c r="AJ71" s="78"/>
      <c r="AK71" s="78"/>
      <c r="AL71" s="12"/>
    </row>
    <row r="72" spans="1:38" ht="32.25" hidden="1" customHeight="1">
      <c r="A72" s="11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4"/>
      <c r="R72" s="28" t="s">
        <v>135</v>
      </c>
      <c r="S72" s="88" t="s">
        <v>132</v>
      </c>
      <c r="T72" s="88" t="s">
        <v>133</v>
      </c>
      <c r="U72" s="88" t="s">
        <v>134</v>
      </c>
      <c r="V72" s="88" t="s">
        <v>27</v>
      </c>
      <c r="W72" s="80"/>
      <c r="X72" s="80"/>
      <c r="Y72" s="80"/>
      <c r="Z72" s="80"/>
      <c r="AA72" s="80"/>
      <c r="AB72" s="80"/>
      <c r="AC72" s="80"/>
      <c r="AD72" s="81"/>
      <c r="AE72" s="77">
        <v>0</v>
      </c>
      <c r="AF72" s="76"/>
      <c r="AG72" s="77"/>
      <c r="AH72" s="49">
        <v>0</v>
      </c>
      <c r="AI72" s="78"/>
      <c r="AJ72" s="78"/>
      <c r="AK72" s="78"/>
      <c r="AL72" s="12"/>
    </row>
    <row r="73" spans="1:38" ht="12.75" customHeight="1">
      <c r="A73" s="11"/>
      <c r="B73" s="117">
        <v>409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4">
        <v>421</v>
      </c>
      <c r="R73" s="28" t="s">
        <v>55</v>
      </c>
      <c r="S73" s="29">
        <v>4</v>
      </c>
      <c r="T73" s="29">
        <v>9</v>
      </c>
      <c r="U73" s="30" t="s">
        <v>3</v>
      </c>
      <c r="V73" s="31" t="s">
        <v>3</v>
      </c>
      <c r="W73" s="118"/>
      <c r="X73" s="118"/>
      <c r="Y73" s="118"/>
      <c r="Z73" s="118"/>
      <c r="AA73" s="118"/>
      <c r="AB73" s="118"/>
      <c r="AC73" s="118"/>
      <c r="AD73" s="119"/>
      <c r="AE73" s="48">
        <f>AE74+AE77</f>
        <v>553.31715999999994</v>
      </c>
      <c r="AF73" s="106"/>
      <c r="AG73" s="107"/>
      <c r="AH73" s="49">
        <f>AH74+AH77</f>
        <v>0</v>
      </c>
      <c r="AI73" s="108"/>
      <c r="AJ73" s="108"/>
      <c r="AK73" s="108"/>
      <c r="AL73" s="12"/>
    </row>
    <row r="74" spans="1:38" ht="42.75" customHeight="1">
      <c r="A74" s="11"/>
      <c r="B74" s="117" t="s">
        <v>53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4">
        <v>421</v>
      </c>
      <c r="R74" s="28" t="s">
        <v>54</v>
      </c>
      <c r="S74" s="29">
        <v>4</v>
      </c>
      <c r="T74" s="29">
        <v>9</v>
      </c>
      <c r="U74" s="30" t="s">
        <v>53</v>
      </c>
      <c r="V74" s="31" t="s">
        <v>3</v>
      </c>
      <c r="W74" s="118"/>
      <c r="X74" s="118"/>
      <c r="Y74" s="118"/>
      <c r="Z74" s="118"/>
      <c r="AA74" s="118"/>
      <c r="AB74" s="118"/>
      <c r="AC74" s="118"/>
      <c r="AD74" s="119"/>
      <c r="AE74" s="48">
        <f>AE75</f>
        <v>25.431349999999998</v>
      </c>
      <c r="AF74" s="106"/>
      <c r="AG74" s="107"/>
      <c r="AH74" s="49">
        <v>0</v>
      </c>
      <c r="AI74" s="108"/>
      <c r="AJ74" s="108"/>
      <c r="AK74" s="108"/>
      <c r="AL74" s="12"/>
    </row>
    <row r="75" spans="1:38" ht="70.5" customHeight="1">
      <c r="A75" s="11"/>
      <c r="B75" s="117" t="s">
        <v>52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4">
        <v>421</v>
      </c>
      <c r="R75" s="28" t="s">
        <v>12</v>
      </c>
      <c r="S75" s="29">
        <v>4</v>
      </c>
      <c r="T75" s="29">
        <v>9</v>
      </c>
      <c r="U75" s="30">
        <v>1707820</v>
      </c>
      <c r="V75" s="31" t="s">
        <v>3</v>
      </c>
      <c r="W75" s="118"/>
      <c r="X75" s="118"/>
      <c r="Y75" s="118"/>
      <c r="Z75" s="118"/>
      <c r="AA75" s="118"/>
      <c r="AB75" s="118"/>
      <c r="AC75" s="118"/>
      <c r="AD75" s="119"/>
      <c r="AE75" s="48">
        <f>AE76</f>
        <v>25.431349999999998</v>
      </c>
      <c r="AF75" s="106"/>
      <c r="AG75" s="107"/>
      <c r="AH75" s="49">
        <v>0</v>
      </c>
      <c r="AI75" s="108"/>
      <c r="AJ75" s="108"/>
      <c r="AK75" s="108"/>
      <c r="AL75" s="12"/>
    </row>
    <row r="76" spans="1:38" ht="12.75" customHeight="1">
      <c r="A76" s="11"/>
      <c r="B76" s="117" t="s">
        <v>9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4">
        <v>421</v>
      </c>
      <c r="R76" s="28" t="s">
        <v>11</v>
      </c>
      <c r="S76" s="29">
        <v>4</v>
      </c>
      <c r="T76" s="29">
        <v>9</v>
      </c>
      <c r="U76" s="30">
        <v>1707820</v>
      </c>
      <c r="V76" s="31" t="s">
        <v>9</v>
      </c>
      <c r="W76" s="118"/>
      <c r="X76" s="118"/>
      <c r="Y76" s="118"/>
      <c r="Z76" s="118"/>
      <c r="AA76" s="118"/>
      <c r="AB76" s="118"/>
      <c r="AC76" s="118"/>
      <c r="AD76" s="119"/>
      <c r="AE76" s="48">
        <v>25.431349999999998</v>
      </c>
      <c r="AF76" s="106"/>
      <c r="AG76" s="107"/>
      <c r="AH76" s="49">
        <v>0</v>
      </c>
      <c r="AI76" s="108"/>
      <c r="AJ76" s="108"/>
      <c r="AK76" s="108"/>
      <c r="AL76" s="12"/>
    </row>
    <row r="77" spans="1:38" ht="32.25" customHeight="1">
      <c r="A77" s="11"/>
      <c r="B77" s="117" t="s">
        <v>45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4">
        <v>421</v>
      </c>
      <c r="R77" s="28" t="s">
        <v>46</v>
      </c>
      <c r="S77" s="29">
        <v>4</v>
      </c>
      <c r="T77" s="29">
        <v>9</v>
      </c>
      <c r="U77" s="30" t="s">
        <v>45</v>
      </c>
      <c r="V77" s="31" t="s">
        <v>3</v>
      </c>
      <c r="W77" s="118"/>
      <c r="X77" s="118"/>
      <c r="Y77" s="118"/>
      <c r="Z77" s="118"/>
      <c r="AA77" s="118"/>
      <c r="AB77" s="118"/>
      <c r="AC77" s="118"/>
      <c r="AD77" s="119"/>
      <c r="AE77" s="48">
        <f>AE78</f>
        <v>527.88580999999999</v>
      </c>
      <c r="AF77" s="106"/>
      <c r="AG77" s="107"/>
      <c r="AH77" s="49">
        <v>0</v>
      </c>
      <c r="AI77" s="108"/>
      <c r="AJ77" s="108"/>
      <c r="AK77" s="108"/>
      <c r="AL77" s="12"/>
    </row>
    <row r="78" spans="1:38" ht="69.75" customHeight="1">
      <c r="A78" s="11"/>
      <c r="B78" s="117" t="s">
        <v>44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4">
        <v>421</v>
      </c>
      <c r="R78" s="28" t="s">
        <v>12</v>
      </c>
      <c r="S78" s="29">
        <v>4</v>
      </c>
      <c r="T78" s="29">
        <v>9</v>
      </c>
      <c r="U78" s="30">
        <v>2107820</v>
      </c>
      <c r="V78" s="31" t="s">
        <v>3</v>
      </c>
      <c r="W78" s="118"/>
      <c r="X78" s="118"/>
      <c r="Y78" s="118"/>
      <c r="Z78" s="118"/>
      <c r="AA78" s="118"/>
      <c r="AB78" s="118"/>
      <c r="AC78" s="118"/>
      <c r="AD78" s="119"/>
      <c r="AE78" s="48">
        <f>AE79</f>
        <v>527.88580999999999</v>
      </c>
      <c r="AF78" s="106"/>
      <c r="AG78" s="107"/>
      <c r="AH78" s="49">
        <v>0</v>
      </c>
      <c r="AI78" s="108"/>
      <c r="AJ78" s="108"/>
      <c r="AK78" s="108"/>
      <c r="AL78" s="12"/>
    </row>
    <row r="79" spans="1:38" ht="12.75" customHeight="1">
      <c r="A79" s="11"/>
      <c r="B79" s="117" t="s">
        <v>9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4">
        <v>421</v>
      </c>
      <c r="R79" s="28" t="s">
        <v>11</v>
      </c>
      <c r="S79" s="29">
        <v>4</v>
      </c>
      <c r="T79" s="29">
        <v>9</v>
      </c>
      <c r="U79" s="30">
        <v>2107820</v>
      </c>
      <c r="V79" s="31" t="s">
        <v>9</v>
      </c>
      <c r="W79" s="118"/>
      <c r="X79" s="118"/>
      <c r="Y79" s="118"/>
      <c r="Z79" s="118"/>
      <c r="AA79" s="118"/>
      <c r="AB79" s="118"/>
      <c r="AC79" s="118"/>
      <c r="AD79" s="119"/>
      <c r="AE79" s="48">
        <v>527.88580999999999</v>
      </c>
      <c r="AF79" s="106"/>
      <c r="AG79" s="107"/>
      <c r="AH79" s="49">
        <v>0</v>
      </c>
      <c r="AI79" s="108"/>
      <c r="AJ79" s="108"/>
      <c r="AK79" s="108"/>
      <c r="AL79" s="12"/>
    </row>
    <row r="80" spans="1:38" ht="12.75" customHeight="1">
      <c r="A80" s="11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14"/>
      <c r="R80" s="59" t="s">
        <v>115</v>
      </c>
      <c r="S80" s="60">
        <v>5</v>
      </c>
      <c r="T80" s="60"/>
      <c r="U80" s="61"/>
      <c r="V80" s="62"/>
      <c r="W80" s="63"/>
      <c r="X80" s="63"/>
      <c r="Y80" s="63"/>
      <c r="Z80" s="63"/>
      <c r="AA80" s="63"/>
      <c r="AB80" s="63"/>
      <c r="AC80" s="63"/>
      <c r="AD80" s="64"/>
      <c r="AE80" s="65">
        <f>AE81+AE85</f>
        <v>1616.8392000000001</v>
      </c>
      <c r="AF80" s="66"/>
      <c r="AG80" s="65"/>
      <c r="AH80" s="67">
        <f>AH81+AH85</f>
        <v>499.73102</v>
      </c>
      <c r="AI80" s="58"/>
      <c r="AJ80" s="58"/>
      <c r="AK80" s="58"/>
      <c r="AL80" s="12"/>
    </row>
    <row r="81" spans="1:38" ht="12.75" customHeight="1">
      <c r="A81" s="11"/>
      <c r="B81" s="117">
        <v>501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4">
        <v>421</v>
      </c>
      <c r="R81" s="28" t="s">
        <v>51</v>
      </c>
      <c r="S81" s="29">
        <v>5</v>
      </c>
      <c r="T81" s="29">
        <v>1</v>
      </c>
      <c r="U81" s="30" t="s">
        <v>3</v>
      </c>
      <c r="V81" s="31" t="s">
        <v>3</v>
      </c>
      <c r="W81" s="118"/>
      <c r="X81" s="118"/>
      <c r="Y81" s="118"/>
      <c r="Z81" s="118"/>
      <c r="AA81" s="118"/>
      <c r="AB81" s="118"/>
      <c r="AC81" s="118"/>
      <c r="AD81" s="119"/>
      <c r="AE81" s="48">
        <f>AE82</f>
        <v>53.676560000000002</v>
      </c>
      <c r="AF81" s="106"/>
      <c r="AG81" s="107"/>
      <c r="AH81" s="49">
        <v>0</v>
      </c>
      <c r="AI81" s="108"/>
      <c r="AJ81" s="108"/>
      <c r="AK81" s="108"/>
      <c r="AL81" s="12"/>
    </row>
    <row r="82" spans="1:38" ht="53.25" customHeight="1">
      <c r="A82" s="11"/>
      <c r="B82" s="117" t="s">
        <v>49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4">
        <v>421</v>
      </c>
      <c r="R82" s="28" t="s">
        <v>50</v>
      </c>
      <c r="S82" s="29">
        <v>5</v>
      </c>
      <c r="T82" s="29">
        <v>1</v>
      </c>
      <c r="U82" s="30" t="s">
        <v>49</v>
      </c>
      <c r="V82" s="31" t="s">
        <v>3</v>
      </c>
      <c r="W82" s="118"/>
      <c r="X82" s="118"/>
      <c r="Y82" s="118"/>
      <c r="Z82" s="118"/>
      <c r="AA82" s="118"/>
      <c r="AB82" s="118"/>
      <c r="AC82" s="118"/>
      <c r="AD82" s="119"/>
      <c r="AE82" s="48">
        <f>AE83</f>
        <v>53.676560000000002</v>
      </c>
      <c r="AF82" s="106"/>
      <c r="AG82" s="107"/>
      <c r="AH82" s="49">
        <v>0</v>
      </c>
      <c r="AI82" s="108"/>
      <c r="AJ82" s="108"/>
      <c r="AK82" s="108"/>
      <c r="AL82" s="12"/>
    </row>
    <row r="83" spans="1:38" ht="63.75" customHeight="1">
      <c r="A83" s="11"/>
      <c r="B83" s="117" t="s">
        <v>48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4">
        <v>421</v>
      </c>
      <c r="R83" s="28" t="s">
        <v>12</v>
      </c>
      <c r="S83" s="29">
        <v>5</v>
      </c>
      <c r="T83" s="29">
        <v>1</v>
      </c>
      <c r="U83" s="30">
        <v>1007820</v>
      </c>
      <c r="V83" s="31" t="s">
        <v>3</v>
      </c>
      <c r="W83" s="118"/>
      <c r="X83" s="118"/>
      <c r="Y83" s="118"/>
      <c r="Z83" s="118"/>
      <c r="AA83" s="118"/>
      <c r="AB83" s="118"/>
      <c r="AC83" s="118"/>
      <c r="AD83" s="119"/>
      <c r="AE83" s="48">
        <f>AE84</f>
        <v>53.676560000000002</v>
      </c>
      <c r="AF83" s="106"/>
      <c r="AG83" s="107"/>
      <c r="AH83" s="49">
        <v>0</v>
      </c>
      <c r="AI83" s="108"/>
      <c r="AJ83" s="108"/>
      <c r="AK83" s="108"/>
      <c r="AL83" s="12"/>
    </row>
    <row r="84" spans="1:38" ht="12.75" customHeight="1">
      <c r="A84" s="11"/>
      <c r="B84" s="117" t="s">
        <v>9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4">
        <v>421</v>
      </c>
      <c r="R84" s="28" t="s">
        <v>11</v>
      </c>
      <c r="S84" s="29">
        <v>5</v>
      </c>
      <c r="T84" s="29">
        <v>1</v>
      </c>
      <c r="U84" s="30">
        <v>1007820</v>
      </c>
      <c r="V84" s="31" t="s">
        <v>9</v>
      </c>
      <c r="W84" s="118"/>
      <c r="X84" s="118"/>
      <c r="Y84" s="118"/>
      <c r="Z84" s="118"/>
      <c r="AA84" s="118"/>
      <c r="AB84" s="118"/>
      <c r="AC84" s="118"/>
      <c r="AD84" s="119"/>
      <c r="AE84" s="48">
        <v>53.676560000000002</v>
      </c>
      <c r="AF84" s="106"/>
      <c r="AG84" s="107"/>
      <c r="AH84" s="49">
        <v>0</v>
      </c>
      <c r="AI84" s="108"/>
      <c r="AJ84" s="108"/>
      <c r="AK84" s="108"/>
      <c r="AL84" s="12"/>
    </row>
    <row r="85" spans="1:38" ht="12.75" customHeight="1">
      <c r="A85" s="11"/>
      <c r="B85" s="117">
        <v>503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4">
        <v>421</v>
      </c>
      <c r="R85" s="28" t="s">
        <v>47</v>
      </c>
      <c r="S85" s="29">
        <v>5</v>
      </c>
      <c r="T85" s="29">
        <v>3</v>
      </c>
      <c r="U85" s="30" t="s">
        <v>3</v>
      </c>
      <c r="V85" s="31" t="s">
        <v>3</v>
      </c>
      <c r="W85" s="118"/>
      <c r="X85" s="118"/>
      <c r="Y85" s="118"/>
      <c r="Z85" s="118"/>
      <c r="AA85" s="118"/>
      <c r="AB85" s="118"/>
      <c r="AC85" s="118"/>
      <c r="AD85" s="119"/>
      <c r="AE85" s="89">
        <f>AE86+AE89</f>
        <v>1563.16264</v>
      </c>
      <c r="AF85" s="109"/>
      <c r="AG85" s="110"/>
      <c r="AH85" s="90">
        <f>AH86+AH89</f>
        <v>499.73102</v>
      </c>
      <c r="AI85" s="108"/>
      <c r="AJ85" s="108"/>
      <c r="AK85" s="108"/>
      <c r="AL85" s="12"/>
    </row>
    <row r="86" spans="1:38" ht="32.25" customHeight="1">
      <c r="A86" s="11"/>
      <c r="B86" s="117" t="s">
        <v>45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4">
        <v>421</v>
      </c>
      <c r="R86" s="28" t="s">
        <v>46</v>
      </c>
      <c r="S86" s="29">
        <v>5</v>
      </c>
      <c r="T86" s="29">
        <v>3</v>
      </c>
      <c r="U86" s="30" t="s">
        <v>45</v>
      </c>
      <c r="V86" s="31" t="s">
        <v>3</v>
      </c>
      <c r="W86" s="118"/>
      <c r="X86" s="118"/>
      <c r="Y86" s="118"/>
      <c r="Z86" s="118"/>
      <c r="AA86" s="118"/>
      <c r="AB86" s="118"/>
      <c r="AC86" s="118"/>
      <c r="AD86" s="119"/>
      <c r="AE86" s="48">
        <f>AE87</f>
        <v>153.06155999999999</v>
      </c>
      <c r="AF86" s="106"/>
      <c r="AG86" s="107"/>
      <c r="AH86" s="49">
        <v>0</v>
      </c>
      <c r="AI86" s="108"/>
      <c r="AJ86" s="108"/>
      <c r="AK86" s="108"/>
      <c r="AL86" s="12"/>
    </row>
    <row r="87" spans="1:38" ht="69.75" customHeight="1">
      <c r="A87" s="11"/>
      <c r="B87" s="117" t="s">
        <v>44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4">
        <v>421</v>
      </c>
      <c r="R87" s="28" t="s">
        <v>12</v>
      </c>
      <c r="S87" s="29">
        <v>5</v>
      </c>
      <c r="T87" s="29">
        <v>3</v>
      </c>
      <c r="U87" s="30">
        <v>2107820</v>
      </c>
      <c r="V87" s="31" t="s">
        <v>3</v>
      </c>
      <c r="W87" s="118"/>
      <c r="X87" s="118"/>
      <c r="Y87" s="118"/>
      <c r="Z87" s="118"/>
      <c r="AA87" s="118"/>
      <c r="AB87" s="118"/>
      <c r="AC87" s="118"/>
      <c r="AD87" s="119"/>
      <c r="AE87" s="48">
        <f>AE88</f>
        <v>153.06155999999999</v>
      </c>
      <c r="AF87" s="106"/>
      <c r="AG87" s="107"/>
      <c r="AH87" s="49">
        <v>0</v>
      </c>
      <c r="AI87" s="108"/>
      <c r="AJ87" s="108"/>
      <c r="AK87" s="108"/>
      <c r="AL87" s="12"/>
    </row>
    <row r="88" spans="1:38" ht="12.75" customHeight="1">
      <c r="A88" s="11"/>
      <c r="B88" s="117" t="s">
        <v>9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4">
        <v>421</v>
      </c>
      <c r="R88" s="28" t="s">
        <v>11</v>
      </c>
      <c r="S88" s="29">
        <v>5</v>
      </c>
      <c r="T88" s="29">
        <v>3</v>
      </c>
      <c r="U88" s="30">
        <v>2107820</v>
      </c>
      <c r="V88" s="31" t="s">
        <v>9</v>
      </c>
      <c r="W88" s="118"/>
      <c r="X88" s="118"/>
      <c r="Y88" s="118"/>
      <c r="Z88" s="118"/>
      <c r="AA88" s="118"/>
      <c r="AB88" s="118"/>
      <c r="AC88" s="118"/>
      <c r="AD88" s="119"/>
      <c r="AE88" s="48">
        <v>153.06155999999999</v>
      </c>
      <c r="AF88" s="106"/>
      <c r="AG88" s="107"/>
      <c r="AH88" s="49">
        <v>0</v>
      </c>
      <c r="AI88" s="108"/>
      <c r="AJ88" s="108"/>
      <c r="AK88" s="108"/>
      <c r="AL88" s="12"/>
    </row>
    <row r="89" spans="1:38" ht="21.75" customHeight="1">
      <c r="A89" s="11"/>
      <c r="B89" s="117" t="s">
        <v>6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4">
        <v>421</v>
      </c>
      <c r="R89" s="28" t="s">
        <v>7</v>
      </c>
      <c r="S89" s="29">
        <v>5</v>
      </c>
      <c r="T89" s="29">
        <v>3</v>
      </c>
      <c r="U89" s="30" t="s">
        <v>6</v>
      </c>
      <c r="V89" s="31" t="s">
        <v>3</v>
      </c>
      <c r="W89" s="118"/>
      <c r="X89" s="118"/>
      <c r="Y89" s="118"/>
      <c r="Z89" s="118"/>
      <c r="AA89" s="118"/>
      <c r="AB89" s="118"/>
      <c r="AC89" s="118"/>
      <c r="AD89" s="119"/>
      <c r="AE89" s="48">
        <f>AE91+AE93+AE94</f>
        <v>1410.1010799999999</v>
      </c>
      <c r="AF89" s="106"/>
      <c r="AG89" s="107"/>
      <c r="AH89" s="49">
        <f>AH92+AH94</f>
        <v>499.73102</v>
      </c>
      <c r="AI89" s="108"/>
      <c r="AJ89" s="108"/>
      <c r="AK89" s="108"/>
      <c r="AL89" s="12"/>
    </row>
    <row r="90" spans="1:38" ht="21.75" customHeight="1">
      <c r="A90" s="11"/>
      <c r="B90" s="117" t="s">
        <v>28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4">
        <v>421</v>
      </c>
      <c r="R90" s="28" t="s">
        <v>30</v>
      </c>
      <c r="S90" s="29">
        <v>5</v>
      </c>
      <c r="T90" s="29">
        <v>3</v>
      </c>
      <c r="U90" s="30" t="s">
        <v>28</v>
      </c>
      <c r="V90" s="31" t="s">
        <v>3</v>
      </c>
      <c r="W90" s="118"/>
      <c r="X90" s="118"/>
      <c r="Y90" s="118"/>
      <c r="Z90" s="118"/>
      <c r="AA90" s="118"/>
      <c r="AB90" s="118"/>
      <c r="AC90" s="118"/>
      <c r="AD90" s="119"/>
      <c r="AE90" s="48">
        <f>AE91</f>
        <v>497.76705999999979</v>
      </c>
      <c r="AF90" s="106"/>
      <c r="AG90" s="107"/>
      <c r="AH90" s="49">
        <v>0</v>
      </c>
      <c r="AI90" s="108"/>
      <c r="AJ90" s="108"/>
      <c r="AK90" s="108"/>
      <c r="AL90" s="12"/>
    </row>
    <row r="91" spans="1:38" ht="21.75" customHeight="1">
      <c r="A91" s="11"/>
      <c r="B91" s="117" t="s">
        <v>27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4">
        <v>421</v>
      </c>
      <c r="R91" s="28" t="s">
        <v>29</v>
      </c>
      <c r="S91" s="29">
        <v>5</v>
      </c>
      <c r="T91" s="29">
        <v>3</v>
      </c>
      <c r="U91" s="30" t="s">
        <v>28</v>
      </c>
      <c r="V91" s="31" t="s">
        <v>27</v>
      </c>
      <c r="W91" s="118"/>
      <c r="X91" s="118"/>
      <c r="Y91" s="118"/>
      <c r="Z91" s="118"/>
      <c r="AA91" s="118"/>
      <c r="AB91" s="118"/>
      <c r="AC91" s="118"/>
      <c r="AD91" s="119"/>
      <c r="AE91" s="48">
        <f>1563.16264-AE88-AE93-AE95</f>
        <v>497.76705999999979</v>
      </c>
      <c r="AF91" s="106"/>
      <c r="AG91" s="107"/>
      <c r="AH91" s="49">
        <v>0</v>
      </c>
      <c r="AI91" s="108"/>
      <c r="AJ91" s="108"/>
      <c r="AK91" s="108"/>
      <c r="AL91" s="12"/>
    </row>
    <row r="92" spans="1:38" ht="21.75" customHeight="1">
      <c r="A92" s="11"/>
      <c r="B92" s="117" t="s">
        <v>42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4">
        <v>421</v>
      </c>
      <c r="R92" s="28" t="s">
        <v>43</v>
      </c>
      <c r="S92" s="29">
        <v>5</v>
      </c>
      <c r="T92" s="29">
        <v>3</v>
      </c>
      <c r="U92" s="30" t="s">
        <v>42</v>
      </c>
      <c r="V92" s="31" t="s">
        <v>3</v>
      </c>
      <c r="W92" s="118"/>
      <c r="X92" s="118"/>
      <c r="Y92" s="118"/>
      <c r="Z92" s="118"/>
      <c r="AA92" s="118"/>
      <c r="AB92" s="118"/>
      <c r="AC92" s="118"/>
      <c r="AD92" s="119"/>
      <c r="AE92" s="48">
        <f>AE93</f>
        <v>87.128020000000006</v>
      </c>
      <c r="AF92" s="106"/>
      <c r="AG92" s="107"/>
      <c r="AH92" s="49">
        <f>AE92</f>
        <v>87.128020000000006</v>
      </c>
      <c r="AI92" s="108"/>
      <c r="AJ92" s="108"/>
      <c r="AK92" s="108"/>
      <c r="AL92" s="12"/>
    </row>
    <row r="93" spans="1:38" ht="21.75" customHeight="1">
      <c r="A93" s="11"/>
      <c r="B93" s="117" t="s">
        <v>27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4">
        <v>421</v>
      </c>
      <c r="R93" s="28" t="s">
        <v>29</v>
      </c>
      <c r="S93" s="29">
        <v>5</v>
      </c>
      <c r="T93" s="29">
        <v>3</v>
      </c>
      <c r="U93" s="30" t="s">
        <v>42</v>
      </c>
      <c r="V93" s="31" t="s">
        <v>27</v>
      </c>
      <c r="W93" s="118"/>
      <c r="X93" s="118"/>
      <c r="Y93" s="118"/>
      <c r="Z93" s="118"/>
      <c r="AA93" s="118"/>
      <c r="AB93" s="118"/>
      <c r="AC93" s="118"/>
      <c r="AD93" s="119"/>
      <c r="AE93" s="48">
        <v>87.128020000000006</v>
      </c>
      <c r="AF93" s="106"/>
      <c r="AG93" s="107"/>
      <c r="AH93" s="49">
        <f>AE93</f>
        <v>87.128020000000006</v>
      </c>
      <c r="AI93" s="108"/>
      <c r="AJ93" s="108"/>
      <c r="AK93" s="108"/>
      <c r="AL93" s="12"/>
    </row>
    <row r="94" spans="1:38" ht="51" customHeight="1">
      <c r="A94" s="1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14"/>
      <c r="R94" s="28" t="s">
        <v>126</v>
      </c>
      <c r="S94" s="29">
        <v>5</v>
      </c>
      <c r="T94" s="29">
        <v>3</v>
      </c>
      <c r="U94" s="30">
        <v>9907350</v>
      </c>
      <c r="V94" s="31"/>
      <c r="W94" s="73"/>
      <c r="X94" s="73"/>
      <c r="Y94" s="73"/>
      <c r="Z94" s="73"/>
      <c r="AA94" s="73"/>
      <c r="AB94" s="73"/>
      <c r="AC94" s="73"/>
      <c r="AD94" s="74"/>
      <c r="AE94" s="70">
        <f>AE95</f>
        <v>825.20600000000002</v>
      </c>
      <c r="AF94" s="69"/>
      <c r="AG94" s="70"/>
      <c r="AH94" s="49">
        <f>AH95</f>
        <v>412.60300000000001</v>
      </c>
      <c r="AI94" s="71"/>
      <c r="AJ94" s="71"/>
      <c r="AK94" s="71"/>
      <c r="AL94" s="12"/>
    </row>
    <row r="95" spans="1:38" ht="45" customHeight="1">
      <c r="A95" s="1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14"/>
      <c r="R95" s="28" t="s">
        <v>58</v>
      </c>
      <c r="S95" s="29">
        <v>5</v>
      </c>
      <c r="T95" s="29">
        <v>3</v>
      </c>
      <c r="U95" s="30">
        <v>9907350</v>
      </c>
      <c r="V95" s="31">
        <v>810</v>
      </c>
      <c r="W95" s="73"/>
      <c r="X95" s="73"/>
      <c r="Y95" s="73"/>
      <c r="Z95" s="73"/>
      <c r="AA95" s="73"/>
      <c r="AB95" s="73"/>
      <c r="AC95" s="73"/>
      <c r="AD95" s="74"/>
      <c r="AE95" s="70">
        <v>825.20600000000002</v>
      </c>
      <c r="AF95" s="69"/>
      <c r="AG95" s="70"/>
      <c r="AH95" s="49">
        <f>AE95/2</f>
        <v>412.60300000000001</v>
      </c>
      <c r="AI95" s="71"/>
      <c r="AJ95" s="71"/>
      <c r="AK95" s="71"/>
      <c r="AL95" s="12"/>
    </row>
    <row r="96" spans="1:38" ht="21.75" customHeight="1">
      <c r="A96" s="11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14"/>
      <c r="R96" s="59" t="s">
        <v>116</v>
      </c>
      <c r="S96" s="60">
        <v>6</v>
      </c>
      <c r="T96" s="60"/>
      <c r="U96" s="61"/>
      <c r="V96" s="62"/>
      <c r="W96" s="63"/>
      <c r="X96" s="63"/>
      <c r="Y96" s="63"/>
      <c r="Z96" s="63"/>
      <c r="AA96" s="63"/>
      <c r="AB96" s="63"/>
      <c r="AC96" s="63"/>
      <c r="AD96" s="64"/>
      <c r="AE96" s="65">
        <f>AE97</f>
        <v>2</v>
      </c>
      <c r="AF96" s="66"/>
      <c r="AG96" s="65"/>
      <c r="AH96" s="67">
        <f>AH97</f>
        <v>0</v>
      </c>
      <c r="AI96" s="58"/>
      <c r="AJ96" s="58"/>
      <c r="AK96" s="58"/>
      <c r="AL96" s="12"/>
    </row>
    <row r="97" spans="1:38" ht="21.75" customHeight="1">
      <c r="A97" s="11"/>
      <c r="B97" s="117">
        <v>603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4">
        <v>421</v>
      </c>
      <c r="R97" s="28" t="s">
        <v>41</v>
      </c>
      <c r="S97" s="29">
        <v>6</v>
      </c>
      <c r="T97" s="29">
        <v>3</v>
      </c>
      <c r="U97" s="30" t="s">
        <v>3</v>
      </c>
      <c r="V97" s="31" t="s">
        <v>3</v>
      </c>
      <c r="W97" s="118"/>
      <c r="X97" s="118"/>
      <c r="Y97" s="118"/>
      <c r="Z97" s="118"/>
      <c r="AA97" s="118"/>
      <c r="AB97" s="118"/>
      <c r="AC97" s="118"/>
      <c r="AD97" s="119"/>
      <c r="AE97" s="48">
        <v>2</v>
      </c>
      <c r="AF97" s="106"/>
      <c r="AG97" s="107"/>
      <c r="AH97" s="49">
        <v>0</v>
      </c>
      <c r="AI97" s="108"/>
      <c r="AJ97" s="108"/>
      <c r="AK97" s="108"/>
      <c r="AL97" s="12"/>
    </row>
    <row r="98" spans="1:38" ht="21.75" customHeight="1">
      <c r="A98" s="11"/>
      <c r="B98" s="117" t="s">
        <v>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4">
        <v>421</v>
      </c>
      <c r="R98" s="28" t="s">
        <v>7</v>
      </c>
      <c r="S98" s="29">
        <v>6</v>
      </c>
      <c r="T98" s="29">
        <v>3</v>
      </c>
      <c r="U98" s="30" t="s">
        <v>6</v>
      </c>
      <c r="V98" s="31" t="s">
        <v>3</v>
      </c>
      <c r="W98" s="118"/>
      <c r="X98" s="118"/>
      <c r="Y98" s="118"/>
      <c r="Z98" s="118"/>
      <c r="AA98" s="118"/>
      <c r="AB98" s="118"/>
      <c r="AC98" s="118"/>
      <c r="AD98" s="119"/>
      <c r="AE98" s="48">
        <v>2</v>
      </c>
      <c r="AF98" s="106"/>
      <c r="AG98" s="107"/>
      <c r="AH98" s="49">
        <v>0</v>
      </c>
      <c r="AI98" s="108"/>
      <c r="AJ98" s="108"/>
      <c r="AK98" s="108"/>
      <c r="AL98" s="12"/>
    </row>
    <row r="99" spans="1:38" ht="21.75" customHeight="1">
      <c r="A99" s="11"/>
      <c r="B99" s="117" t="s">
        <v>28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4">
        <v>421</v>
      </c>
      <c r="R99" s="28" t="s">
        <v>30</v>
      </c>
      <c r="S99" s="29">
        <v>6</v>
      </c>
      <c r="T99" s="29">
        <v>3</v>
      </c>
      <c r="U99" s="30" t="s">
        <v>28</v>
      </c>
      <c r="V99" s="31" t="s">
        <v>3</v>
      </c>
      <c r="W99" s="118"/>
      <c r="X99" s="118"/>
      <c r="Y99" s="118"/>
      <c r="Z99" s="118"/>
      <c r="AA99" s="118"/>
      <c r="AB99" s="118"/>
      <c r="AC99" s="118"/>
      <c r="AD99" s="119"/>
      <c r="AE99" s="48">
        <f>AE100</f>
        <v>2</v>
      </c>
      <c r="AF99" s="106"/>
      <c r="AG99" s="107"/>
      <c r="AH99" s="49">
        <v>0</v>
      </c>
      <c r="AI99" s="108"/>
      <c r="AJ99" s="108"/>
      <c r="AK99" s="108"/>
      <c r="AL99" s="12"/>
    </row>
    <row r="100" spans="1:38" ht="21.75" customHeight="1">
      <c r="A100" s="11"/>
      <c r="B100" s="117" t="s">
        <v>27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4">
        <v>421</v>
      </c>
      <c r="R100" s="28" t="s">
        <v>29</v>
      </c>
      <c r="S100" s="29">
        <v>6</v>
      </c>
      <c r="T100" s="29">
        <v>3</v>
      </c>
      <c r="U100" s="30" t="s">
        <v>28</v>
      </c>
      <c r="V100" s="31" t="s">
        <v>27</v>
      </c>
      <c r="W100" s="118"/>
      <c r="X100" s="118"/>
      <c r="Y100" s="118"/>
      <c r="Z100" s="118"/>
      <c r="AA100" s="118"/>
      <c r="AB100" s="118"/>
      <c r="AC100" s="118"/>
      <c r="AD100" s="119"/>
      <c r="AE100" s="48">
        <v>2</v>
      </c>
      <c r="AF100" s="106"/>
      <c r="AG100" s="107"/>
      <c r="AH100" s="49">
        <v>0</v>
      </c>
      <c r="AI100" s="108"/>
      <c r="AJ100" s="108"/>
      <c r="AK100" s="108"/>
      <c r="AL100" s="12"/>
    </row>
    <row r="101" spans="1:38" ht="12.75" hidden="1" customHeight="1">
      <c r="A101" s="11"/>
      <c r="B101" s="117" t="s">
        <v>2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4">
        <v>421</v>
      </c>
      <c r="R101" s="28" t="s">
        <v>5</v>
      </c>
      <c r="S101" s="29">
        <v>6</v>
      </c>
      <c r="T101" s="29">
        <v>3</v>
      </c>
      <c r="U101" s="30" t="s">
        <v>2</v>
      </c>
      <c r="V101" s="31" t="s">
        <v>3</v>
      </c>
      <c r="W101" s="118"/>
      <c r="X101" s="118"/>
      <c r="Y101" s="118"/>
      <c r="Z101" s="118"/>
      <c r="AA101" s="118"/>
      <c r="AB101" s="118"/>
      <c r="AC101" s="118"/>
      <c r="AD101" s="119"/>
      <c r="AE101" s="48">
        <v>0</v>
      </c>
      <c r="AF101" s="106"/>
      <c r="AG101" s="107"/>
      <c r="AH101" s="49">
        <v>0</v>
      </c>
      <c r="AI101" s="108"/>
      <c r="AJ101" s="108"/>
      <c r="AK101" s="108"/>
      <c r="AL101" s="12"/>
    </row>
    <row r="102" spans="1:38" ht="12.75" hidden="1" customHeight="1">
      <c r="A102" s="11"/>
      <c r="B102" s="117" t="s">
        <v>39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4">
        <v>421</v>
      </c>
      <c r="R102" s="28" t="s">
        <v>40</v>
      </c>
      <c r="S102" s="29">
        <v>6</v>
      </c>
      <c r="T102" s="29">
        <v>3</v>
      </c>
      <c r="U102" s="30" t="s">
        <v>2</v>
      </c>
      <c r="V102" s="31" t="s">
        <v>39</v>
      </c>
      <c r="W102" s="118"/>
      <c r="X102" s="118"/>
      <c r="Y102" s="118"/>
      <c r="Z102" s="118"/>
      <c r="AA102" s="118"/>
      <c r="AB102" s="118"/>
      <c r="AC102" s="118"/>
      <c r="AD102" s="119"/>
      <c r="AE102" s="48">
        <v>0</v>
      </c>
      <c r="AF102" s="106"/>
      <c r="AG102" s="107"/>
      <c r="AH102" s="49">
        <v>0</v>
      </c>
      <c r="AI102" s="108"/>
      <c r="AJ102" s="108"/>
      <c r="AK102" s="108"/>
      <c r="AL102" s="12"/>
    </row>
    <row r="103" spans="1:38" ht="12.75" customHeight="1">
      <c r="A103" s="11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14"/>
      <c r="R103" s="59" t="s">
        <v>117</v>
      </c>
      <c r="S103" s="60">
        <v>7</v>
      </c>
      <c r="T103" s="60"/>
      <c r="U103" s="61"/>
      <c r="V103" s="62"/>
      <c r="W103" s="63"/>
      <c r="X103" s="63"/>
      <c r="Y103" s="63"/>
      <c r="Z103" s="63"/>
      <c r="AA103" s="63"/>
      <c r="AB103" s="63"/>
      <c r="AC103" s="63"/>
      <c r="AD103" s="64"/>
      <c r="AE103" s="65">
        <f>AE104</f>
        <v>50</v>
      </c>
      <c r="AF103" s="66"/>
      <c r="AG103" s="65"/>
      <c r="AH103" s="67">
        <f>AH104</f>
        <v>0</v>
      </c>
      <c r="AI103" s="58"/>
      <c r="AJ103" s="58"/>
      <c r="AK103" s="58"/>
      <c r="AL103" s="12"/>
    </row>
    <row r="104" spans="1:38" ht="12.75" customHeight="1">
      <c r="A104" s="11"/>
      <c r="B104" s="117">
        <v>707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4">
        <v>421</v>
      </c>
      <c r="R104" s="28" t="s">
        <v>38</v>
      </c>
      <c r="S104" s="29">
        <v>7</v>
      </c>
      <c r="T104" s="29">
        <v>7</v>
      </c>
      <c r="U104" s="30" t="s">
        <v>3</v>
      </c>
      <c r="V104" s="31" t="s">
        <v>3</v>
      </c>
      <c r="W104" s="118"/>
      <c r="X104" s="118"/>
      <c r="Y104" s="118"/>
      <c r="Z104" s="118"/>
      <c r="AA104" s="118"/>
      <c r="AB104" s="118"/>
      <c r="AC104" s="118"/>
      <c r="AD104" s="119"/>
      <c r="AE104" s="48">
        <v>50</v>
      </c>
      <c r="AF104" s="106"/>
      <c r="AG104" s="107"/>
      <c r="AH104" s="49">
        <v>0</v>
      </c>
      <c r="AI104" s="108"/>
      <c r="AJ104" s="108"/>
      <c r="AK104" s="108"/>
      <c r="AL104" s="12"/>
    </row>
    <row r="105" spans="1:38" ht="53.25" customHeight="1">
      <c r="A105" s="11"/>
      <c r="B105" s="117" t="s">
        <v>36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4">
        <v>421</v>
      </c>
      <c r="R105" s="28" t="s">
        <v>37</v>
      </c>
      <c r="S105" s="29">
        <v>7</v>
      </c>
      <c r="T105" s="29">
        <v>7</v>
      </c>
      <c r="U105" s="30" t="s">
        <v>36</v>
      </c>
      <c r="V105" s="31" t="s">
        <v>3</v>
      </c>
      <c r="W105" s="118"/>
      <c r="X105" s="118"/>
      <c r="Y105" s="118"/>
      <c r="Z105" s="118"/>
      <c r="AA105" s="118"/>
      <c r="AB105" s="118"/>
      <c r="AC105" s="118"/>
      <c r="AD105" s="119"/>
      <c r="AE105" s="48">
        <v>50</v>
      </c>
      <c r="AF105" s="106"/>
      <c r="AG105" s="107"/>
      <c r="AH105" s="49">
        <v>0</v>
      </c>
      <c r="AI105" s="108"/>
      <c r="AJ105" s="108"/>
      <c r="AK105" s="108"/>
      <c r="AL105" s="12"/>
    </row>
    <row r="106" spans="1:38" ht="72" customHeight="1">
      <c r="A106" s="11"/>
      <c r="B106" s="117" t="s">
        <v>35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4">
        <v>421</v>
      </c>
      <c r="R106" s="28" t="s">
        <v>12</v>
      </c>
      <c r="S106" s="29">
        <v>7</v>
      </c>
      <c r="T106" s="29">
        <v>7</v>
      </c>
      <c r="U106" s="68" t="s">
        <v>125</v>
      </c>
      <c r="V106" s="31" t="s">
        <v>3</v>
      </c>
      <c r="W106" s="118"/>
      <c r="X106" s="118"/>
      <c r="Y106" s="118"/>
      <c r="Z106" s="118"/>
      <c r="AA106" s="118"/>
      <c r="AB106" s="118"/>
      <c r="AC106" s="118"/>
      <c r="AD106" s="119"/>
      <c r="AE106" s="48">
        <v>50</v>
      </c>
      <c r="AF106" s="106"/>
      <c r="AG106" s="107"/>
      <c r="AH106" s="49">
        <v>0</v>
      </c>
      <c r="AI106" s="108"/>
      <c r="AJ106" s="108"/>
      <c r="AK106" s="108"/>
      <c r="AL106" s="12"/>
    </row>
    <row r="107" spans="1:38" ht="12.75" customHeight="1">
      <c r="A107" s="11"/>
      <c r="B107" s="117" t="s">
        <v>9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4">
        <v>421</v>
      </c>
      <c r="R107" s="28" t="s">
        <v>11</v>
      </c>
      <c r="S107" s="29">
        <v>7</v>
      </c>
      <c r="T107" s="29">
        <v>7</v>
      </c>
      <c r="U107" s="68" t="s">
        <v>125</v>
      </c>
      <c r="V107" s="31" t="s">
        <v>9</v>
      </c>
      <c r="W107" s="118"/>
      <c r="X107" s="118"/>
      <c r="Y107" s="118"/>
      <c r="Z107" s="118"/>
      <c r="AA107" s="118"/>
      <c r="AB107" s="118"/>
      <c r="AC107" s="118"/>
      <c r="AD107" s="119"/>
      <c r="AE107" s="48">
        <v>50</v>
      </c>
      <c r="AF107" s="106"/>
      <c r="AG107" s="107"/>
      <c r="AH107" s="49">
        <v>0</v>
      </c>
      <c r="AI107" s="108"/>
      <c r="AJ107" s="108"/>
      <c r="AK107" s="108"/>
      <c r="AL107" s="12"/>
    </row>
    <row r="108" spans="1:38" ht="12.75" customHeight="1">
      <c r="A108" s="1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14"/>
      <c r="R108" s="59" t="s">
        <v>118</v>
      </c>
      <c r="S108" s="60">
        <v>8</v>
      </c>
      <c r="T108" s="60"/>
      <c r="U108" s="61"/>
      <c r="V108" s="62"/>
      <c r="W108" s="63"/>
      <c r="X108" s="63"/>
      <c r="Y108" s="63"/>
      <c r="Z108" s="63"/>
      <c r="AA108" s="63"/>
      <c r="AB108" s="63"/>
      <c r="AC108" s="63"/>
      <c r="AD108" s="64"/>
      <c r="AE108" s="65">
        <f>AE109+AE119</f>
        <v>1196.5229300000001</v>
      </c>
      <c r="AF108" s="66"/>
      <c r="AG108" s="65"/>
      <c r="AH108" s="67">
        <f>AH109+AH119</f>
        <v>0</v>
      </c>
      <c r="AI108" s="58"/>
      <c r="AJ108" s="58"/>
      <c r="AK108" s="58"/>
      <c r="AL108" s="12"/>
    </row>
    <row r="109" spans="1:38" ht="12.75" customHeight="1">
      <c r="A109" s="11"/>
      <c r="B109" s="117">
        <v>801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4">
        <v>421</v>
      </c>
      <c r="R109" s="28" t="s">
        <v>34</v>
      </c>
      <c r="S109" s="29">
        <v>8</v>
      </c>
      <c r="T109" s="29">
        <v>1</v>
      </c>
      <c r="U109" s="30" t="s">
        <v>3</v>
      </c>
      <c r="V109" s="31" t="s">
        <v>3</v>
      </c>
      <c r="W109" s="118"/>
      <c r="X109" s="118"/>
      <c r="Y109" s="118"/>
      <c r="Z109" s="118"/>
      <c r="AA109" s="118"/>
      <c r="AB109" s="118"/>
      <c r="AC109" s="118"/>
      <c r="AD109" s="119"/>
      <c r="AE109" s="48">
        <f>AE112+AE115+AE118</f>
        <v>1186.4737500000001</v>
      </c>
      <c r="AF109" s="106"/>
      <c r="AG109" s="107"/>
      <c r="AH109" s="49">
        <v>0</v>
      </c>
      <c r="AI109" s="108"/>
      <c r="AJ109" s="108"/>
      <c r="AK109" s="108"/>
      <c r="AL109" s="12"/>
    </row>
    <row r="110" spans="1:38" ht="32.25" customHeight="1">
      <c r="A110" s="11"/>
      <c r="B110" s="117" t="s">
        <v>24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4">
        <v>421</v>
      </c>
      <c r="R110" s="28" t="s">
        <v>25</v>
      </c>
      <c r="S110" s="29">
        <v>8</v>
      </c>
      <c r="T110" s="29">
        <v>1</v>
      </c>
      <c r="U110" s="30" t="s">
        <v>24</v>
      </c>
      <c r="V110" s="31" t="s">
        <v>3</v>
      </c>
      <c r="W110" s="118"/>
      <c r="X110" s="118"/>
      <c r="Y110" s="118"/>
      <c r="Z110" s="118"/>
      <c r="AA110" s="118"/>
      <c r="AB110" s="118"/>
      <c r="AC110" s="118"/>
      <c r="AD110" s="119"/>
      <c r="AE110" s="48">
        <f>AE111</f>
        <v>513.75319999999999</v>
      </c>
      <c r="AF110" s="106"/>
      <c r="AG110" s="107"/>
      <c r="AH110" s="49">
        <v>0</v>
      </c>
      <c r="AI110" s="108"/>
      <c r="AJ110" s="108"/>
      <c r="AK110" s="108"/>
      <c r="AL110" s="12"/>
    </row>
    <row r="111" spans="1:38" ht="63.75" customHeight="1">
      <c r="A111" s="11"/>
      <c r="B111" s="117" t="s">
        <v>23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4">
        <v>421</v>
      </c>
      <c r="R111" s="28" t="s">
        <v>12</v>
      </c>
      <c r="S111" s="29">
        <v>8</v>
      </c>
      <c r="T111" s="29">
        <v>1</v>
      </c>
      <c r="U111" s="68" t="s">
        <v>124</v>
      </c>
      <c r="V111" s="31" t="s">
        <v>3</v>
      </c>
      <c r="W111" s="118"/>
      <c r="X111" s="118"/>
      <c r="Y111" s="118"/>
      <c r="Z111" s="118"/>
      <c r="AA111" s="118"/>
      <c r="AB111" s="118"/>
      <c r="AC111" s="118"/>
      <c r="AD111" s="119"/>
      <c r="AE111" s="48">
        <f>AE112</f>
        <v>513.75319999999999</v>
      </c>
      <c r="AF111" s="106"/>
      <c r="AG111" s="107"/>
      <c r="AH111" s="49">
        <v>0</v>
      </c>
      <c r="AI111" s="108"/>
      <c r="AJ111" s="108"/>
      <c r="AK111" s="108"/>
      <c r="AL111" s="12"/>
    </row>
    <row r="112" spans="1:38" ht="12.75" customHeight="1">
      <c r="A112" s="11"/>
      <c r="B112" s="117" t="s">
        <v>9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4">
        <v>421</v>
      </c>
      <c r="R112" s="28" t="s">
        <v>11</v>
      </c>
      <c r="S112" s="29">
        <v>8</v>
      </c>
      <c r="T112" s="29">
        <v>1</v>
      </c>
      <c r="U112" s="68" t="s">
        <v>124</v>
      </c>
      <c r="V112" s="31" t="s">
        <v>9</v>
      </c>
      <c r="W112" s="118"/>
      <c r="X112" s="118"/>
      <c r="Y112" s="118"/>
      <c r="Z112" s="118"/>
      <c r="AA112" s="118"/>
      <c r="AB112" s="118"/>
      <c r="AC112" s="118"/>
      <c r="AD112" s="119"/>
      <c r="AE112" s="48">
        <v>513.75319999999999</v>
      </c>
      <c r="AF112" s="106"/>
      <c r="AG112" s="107"/>
      <c r="AH112" s="49">
        <v>0</v>
      </c>
      <c r="AI112" s="108"/>
      <c r="AJ112" s="108"/>
      <c r="AK112" s="108"/>
      <c r="AL112" s="12"/>
    </row>
    <row r="113" spans="1:38" ht="32.25" customHeight="1">
      <c r="A113" s="11"/>
      <c r="B113" s="117" t="s">
        <v>32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4">
        <v>421</v>
      </c>
      <c r="R113" s="28" t="s">
        <v>33</v>
      </c>
      <c r="S113" s="29">
        <v>8</v>
      </c>
      <c r="T113" s="29">
        <v>1</v>
      </c>
      <c r="U113" s="30" t="s">
        <v>32</v>
      </c>
      <c r="V113" s="31" t="s">
        <v>3</v>
      </c>
      <c r="W113" s="118"/>
      <c r="X113" s="118"/>
      <c r="Y113" s="118"/>
      <c r="Z113" s="118"/>
      <c r="AA113" s="118"/>
      <c r="AB113" s="118"/>
      <c r="AC113" s="118"/>
      <c r="AD113" s="119"/>
      <c r="AE113" s="48">
        <f>AE114</f>
        <v>57.295299999999997</v>
      </c>
      <c r="AF113" s="106"/>
      <c r="AG113" s="107"/>
      <c r="AH113" s="49">
        <v>0</v>
      </c>
      <c r="AI113" s="108"/>
      <c r="AJ113" s="108"/>
      <c r="AK113" s="108"/>
      <c r="AL113" s="12"/>
    </row>
    <row r="114" spans="1:38" ht="21.75" customHeight="1">
      <c r="A114" s="11"/>
      <c r="B114" s="117" t="s">
        <v>31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4">
        <v>421</v>
      </c>
      <c r="R114" s="28" t="s">
        <v>30</v>
      </c>
      <c r="S114" s="29">
        <v>8</v>
      </c>
      <c r="T114" s="29">
        <v>1</v>
      </c>
      <c r="U114" s="30" t="s">
        <v>31</v>
      </c>
      <c r="V114" s="31" t="s">
        <v>3</v>
      </c>
      <c r="W114" s="118"/>
      <c r="X114" s="118"/>
      <c r="Y114" s="118"/>
      <c r="Z114" s="118"/>
      <c r="AA114" s="118"/>
      <c r="AB114" s="118"/>
      <c r="AC114" s="118"/>
      <c r="AD114" s="119"/>
      <c r="AE114" s="48">
        <f>AE115</f>
        <v>57.295299999999997</v>
      </c>
      <c r="AF114" s="106"/>
      <c r="AG114" s="107"/>
      <c r="AH114" s="49">
        <v>0</v>
      </c>
      <c r="AI114" s="108"/>
      <c r="AJ114" s="108"/>
      <c r="AK114" s="108"/>
      <c r="AL114" s="12"/>
    </row>
    <row r="115" spans="1:38" ht="21.75" customHeight="1">
      <c r="A115" s="11"/>
      <c r="B115" s="117" t="s">
        <v>27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4">
        <v>421</v>
      </c>
      <c r="R115" s="28" t="s">
        <v>29</v>
      </c>
      <c r="S115" s="29">
        <v>8</v>
      </c>
      <c r="T115" s="29">
        <v>1</v>
      </c>
      <c r="U115" s="30" t="s">
        <v>31</v>
      </c>
      <c r="V115" s="31" t="s">
        <v>27</v>
      </c>
      <c r="W115" s="118"/>
      <c r="X115" s="118"/>
      <c r="Y115" s="118"/>
      <c r="Z115" s="118"/>
      <c r="AA115" s="118"/>
      <c r="AB115" s="118"/>
      <c r="AC115" s="118"/>
      <c r="AD115" s="119"/>
      <c r="AE115" s="48">
        <v>57.295299999999997</v>
      </c>
      <c r="AF115" s="106"/>
      <c r="AG115" s="107"/>
      <c r="AH115" s="49">
        <v>0</v>
      </c>
      <c r="AI115" s="108"/>
      <c r="AJ115" s="108"/>
      <c r="AK115" s="108"/>
      <c r="AL115" s="12"/>
    </row>
    <row r="116" spans="1:38" ht="21.75" customHeight="1">
      <c r="A116" s="11"/>
      <c r="B116" s="117" t="s">
        <v>6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4">
        <v>421</v>
      </c>
      <c r="R116" s="28" t="s">
        <v>7</v>
      </c>
      <c r="S116" s="29">
        <v>8</v>
      </c>
      <c r="T116" s="29">
        <v>1</v>
      </c>
      <c r="U116" s="30" t="s">
        <v>6</v>
      </c>
      <c r="V116" s="31" t="s">
        <v>3</v>
      </c>
      <c r="W116" s="118"/>
      <c r="X116" s="118"/>
      <c r="Y116" s="118"/>
      <c r="Z116" s="118"/>
      <c r="AA116" s="118"/>
      <c r="AB116" s="118"/>
      <c r="AC116" s="118"/>
      <c r="AD116" s="119"/>
      <c r="AE116" s="48">
        <f>AE117</f>
        <v>615.42525000000012</v>
      </c>
      <c r="AF116" s="106"/>
      <c r="AG116" s="107"/>
      <c r="AH116" s="49">
        <v>0</v>
      </c>
      <c r="AI116" s="108"/>
      <c r="AJ116" s="108"/>
      <c r="AK116" s="108"/>
      <c r="AL116" s="12"/>
    </row>
    <row r="117" spans="1:38" ht="21.75" customHeight="1">
      <c r="A117" s="11"/>
      <c r="B117" s="117" t="s">
        <v>28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4">
        <v>421</v>
      </c>
      <c r="R117" s="28" t="s">
        <v>30</v>
      </c>
      <c r="S117" s="29">
        <v>8</v>
      </c>
      <c r="T117" s="29">
        <v>1</v>
      </c>
      <c r="U117" s="30" t="s">
        <v>28</v>
      </c>
      <c r="V117" s="31" t="s">
        <v>3</v>
      </c>
      <c r="W117" s="118"/>
      <c r="X117" s="118"/>
      <c r="Y117" s="118"/>
      <c r="Z117" s="118"/>
      <c r="AA117" s="118"/>
      <c r="AB117" s="118"/>
      <c r="AC117" s="118"/>
      <c r="AD117" s="119"/>
      <c r="AE117" s="48">
        <f>AE118</f>
        <v>615.42525000000012</v>
      </c>
      <c r="AF117" s="106"/>
      <c r="AG117" s="107"/>
      <c r="AH117" s="49">
        <v>0</v>
      </c>
      <c r="AI117" s="108"/>
      <c r="AJ117" s="108"/>
      <c r="AK117" s="108"/>
      <c r="AL117" s="12"/>
    </row>
    <row r="118" spans="1:38" ht="21.75" customHeight="1">
      <c r="A118" s="11"/>
      <c r="B118" s="117" t="s">
        <v>27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4">
        <v>421</v>
      </c>
      <c r="R118" s="28" t="s">
        <v>29</v>
      </c>
      <c r="S118" s="29">
        <v>8</v>
      </c>
      <c r="T118" s="29">
        <v>1</v>
      </c>
      <c r="U118" s="30" t="s">
        <v>28</v>
      </c>
      <c r="V118" s="31" t="s">
        <v>27</v>
      </c>
      <c r="W118" s="118"/>
      <c r="X118" s="118"/>
      <c r="Y118" s="118"/>
      <c r="Z118" s="118"/>
      <c r="AA118" s="118"/>
      <c r="AB118" s="118"/>
      <c r="AC118" s="118"/>
      <c r="AD118" s="119"/>
      <c r="AE118" s="48">
        <f>1186.47375-AE115-AE112</f>
        <v>615.42525000000012</v>
      </c>
      <c r="AF118" s="106"/>
      <c r="AG118" s="107"/>
      <c r="AH118" s="49">
        <v>0</v>
      </c>
      <c r="AI118" s="108"/>
      <c r="AJ118" s="108"/>
      <c r="AK118" s="108"/>
      <c r="AL118" s="12"/>
    </row>
    <row r="119" spans="1:38" ht="12.75" customHeight="1">
      <c r="A119" s="11"/>
      <c r="B119" s="117">
        <v>804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4">
        <v>421</v>
      </c>
      <c r="R119" s="28" t="s">
        <v>26</v>
      </c>
      <c r="S119" s="29">
        <v>8</v>
      </c>
      <c r="T119" s="29">
        <v>4</v>
      </c>
      <c r="U119" s="30" t="s">
        <v>3</v>
      </c>
      <c r="V119" s="31" t="s">
        <v>3</v>
      </c>
      <c r="W119" s="118"/>
      <c r="X119" s="118"/>
      <c r="Y119" s="118"/>
      <c r="Z119" s="118"/>
      <c r="AA119" s="118"/>
      <c r="AB119" s="118"/>
      <c r="AC119" s="118"/>
      <c r="AD119" s="119"/>
      <c r="AE119" s="48">
        <f>AE120</f>
        <v>10.04918</v>
      </c>
      <c r="AF119" s="106"/>
      <c r="AG119" s="107"/>
      <c r="AH119" s="49">
        <v>0</v>
      </c>
      <c r="AI119" s="108"/>
      <c r="AJ119" s="108"/>
      <c r="AK119" s="108"/>
      <c r="AL119" s="12"/>
    </row>
    <row r="120" spans="1:38" ht="32.25" customHeight="1">
      <c r="A120" s="11"/>
      <c r="B120" s="117" t="s">
        <v>24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4">
        <v>421</v>
      </c>
      <c r="R120" s="28" t="s">
        <v>25</v>
      </c>
      <c r="S120" s="29">
        <v>8</v>
      </c>
      <c r="T120" s="29">
        <v>4</v>
      </c>
      <c r="U120" s="30" t="s">
        <v>24</v>
      </c>
      <c r="V120" s="31" t="s">
        <v>3</v>
      </c>
      <c r="W120" s="118"/>
      <c r="X120" s="118"/>
      <c r="Y120" s="118"/>
      <c r="Z120" s="118"/>
      <c r="AA120" s="118"/>
      <c r="AB120" s="118"/>
      <c r="AC120" s="118"/>
      <c r="AD120" s="119"/>
      <c r="AE120" s="48">
        <f>AE121</f>
        <v>10.04918</v>
      </c>
      <c r="AF120" s="106"/>
      <c r="AG120" s="107"/>
      <c r="AH120" s="49">
        <v>0</v>
      </c>
      <c r="AI120" s="108"/>
      <c r="AJ120" s="108"/>
      <c r="AK120" s="108"/>
      <c r="AL120" s="12"/>
    </row>
    <row r="121" spans="1:38" ht="63.75" customHeight="1">
      <c r="A121" s="11"/>
      <c r="B121" s="117" t="s">
        <v>23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4">
        <v>421</v>
      </c>
      <c r="R121" s="28" t="s">
        <v>12</v>
      </c>
      <c r="S121" s="29">
        <v>8</v>
      </c>
      <c r="T121" s="29">
        <v>4</v>
      </c>
      <c r="U121" s="68" t="s">
        <v>124</v>
      </c>
      <c r="V121" s="31" t="s">
        <v>3</v>
      </c>
      <c r="W121" s="118"/>
      <c r="X121" s="118"/>
      <c r="Y121" s="118"/>
      <c r="Z121" s="118"/>
      <c r="AA121" s="118"/>
      <c r="AB121" s="118"/>
      <c r="AC121" s="118"/>
      <c r="AD121" s="119"/>
      <c r="AE121" s="48">
        <f>AE122</f>
        <v>10.04918</v>
      </c>
      <c r="AF121" s="106"/>
      <c r="AG121" s="107"/>
      <c r="AH121" s="49">
        <v>0</v>
      </c>
      <c r="AI121" s="108"/>
      <c r="AJ121" s="108"/>
      <c r="AK121" s="108"/>
      <c r="AL121" s="12"/>
    </row>
    <row r="122" spans="1:38" ht="12.75" customHeight="1">
      <c r="A122" s="11"/>
      <c r="B122" s="117" t="s">
        <v>9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4">
        <v>421</v>
      </c>
      <c r="R122" s="28" t="s">
        <v>11</v>
      </c>
      <c r="S122" s="29">
        <v>8</v>
      </c>
      <c r="T122" s="29">
        <v>4</v>
      </c>
      <c r="U122" s="68" t="s">
        <v>124</v>
      </c>
      <c r="V122" s="31" t="s">
        <v>9</v>
      </c>
      <c r="W122" s="118"/>
      <c r="X122" s="118"/>
      <c r="Y122" s="118"/>
      <c r="Z122" s="118"/>
      <c r="AA122" s="118"/>
      <c r="AB122" s="118"/>
      <c r="AC122" s="118"/>
      <c r="AD122" s="119"/>
      <c r="AE122" s="48">
        <v>10.04918</v>
      </c>
      <c r="AF122" s="106"/>
      <c r="AG122" s="107"/>
      <c r="AH122" s="49">
        <v>0</v>
      </c>
      <c r="AI122" s="108"/>
      <c r="AJ122" s="108"/>
      <c r="AK122" s="108"/>
      <c r="AL122" s="12"/>
    </row>
    <row r="123" spans="1:38" ht="12.75" customHeight="1">
      <c r="A123" s="1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14"/>
      <c r="R123" s="59" t="s">
        <v>119</v>
      </c>
      <c r="S123" s="60">
        <v>10</v>
      </c>
      <c r="T123" s="60"/>
      <c r="U123" s="61"/>
      <c r="V123" s="62"/>
      <c r="W123" s="63"/>
      <c r="X123" s="63"/>
      <c r="Y123" s="63"/>
      <c r="Z123" s="63"/>
      <c r="AA123" s="63"/>
      <c r="AB123" s="63"/>
      <c r="AC123" s="63"/>
      <c r="AD123" s="64"/>
      <c r="AE123" s="65">
        <f>AE124</f>
        <v>50.967700000000001</v>
      </c>
      <c r="AF123" s="66"/>
      <c r="AG123" s="65"/>
      <c r="AH123" s="67">
        <f>AH124</f>
        <v>0</v>
      </c>
      <c r="AI123" s="58"/>
      <c r="AJ123" s="58"/>
      <c r="AK123" s="58"/>
      <c r="AL123" s="12"/>
    </row>
    <row r="124" spans="1:38" ht="12.75" customHeight="1">
      <c r="A124" s="11"/>
      <c r="B124" s="117">
        <v>1003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4">
        <v>421</v>
      </c>
      <c r="R124" s="28" t="s">
        <v>22</v>
      </c>
      <c r="S124" s="29">
        <v>10</v>
      </c>
      <c r="T124" s="29">
        <v>3</v>
      </c>
      <c r="U124" s="30" t="s">
        <v>3</v>
      </c>
      <c r="V124" s="31" t="s">
        <v>3</v>
      </c>
      <c r="W124" s="118"/>
      <c r="X124" s="118"/>
      <c r="Y124" s="118"/>
      <c r="Z124" s="118"/>
      <c r="AA124" s="118"/>
      <c r="AB124" s="118"/>
      <c r="AC124" s="118"/>
      <c r="AD124" s="119"/>
      <c r="AE124" s="48">
        <v>50.967700000000001</v>
      </c>
      <c r="AF124" s="106"/>
      <c r="AG124" s="107"/>
      <c r="AH124" s="49">
        <v>0</v>
      </c>
      <c r="AI124" s="108"/>
      <c r="AJ124" s="108"/>
      <c r="AK124" s="108"/>
      <c r="AL124" s="12"/>
    </row>
    <row r="125" spans="1:38" ht="32.25" customHeight="1">
      <c r="A125" s="11"/>
      <c r="B125" s="117" t="s">
        <v>20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4">
        <v>421</v>
      </c>
      <c r="R125" s="28" t="s">
        <v>21</v>
      </c>
      <c r="S125" s="29">
        <v>10</v>
      </c>
      <c r="T125" s="29">
        <v>3</v>
      </c>
      <c r="U125" s="30" t="s">
        <v>20</v>
      </c>
      <c r="V125" s="31" t="s">
        <v>3</v>
      </c>
      <c r="W125" s="118"/>
      <c r="X125" s="118"/>
      <c r="Y125" s="118"/>
      <c r="Z125" s="118"/>
      <c r="AA125" s="118"/>
      <c r="AB125" s="118"/>
      <c r="AC125" s="118"/>
      <c r="AD125" s="119"/>
      <c r="AE125" s="48">
        <v>23</v>
      </c>
      <c r="AF125" s="106"/>
      <c r="AG125" s="107"/>
      <c r="AH125" s="49">
        <v>0</v>
      </c>
      <c r="AI125" s="108"/>
      <c r="AJ125" s="108"/>
      <c r="AK125" s="108"/>
      <c r="AL125" s="12"/>
    </row>
    <row r="126" spans="1:38" ht="63.75" customHeight="1">
      <c r="A126" s="11"/>
      <c r="B126" s="117" t="s">
        <v>19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4">
        <v>421</v>
      </c>
      <c r="R126" s="28" t="s">
        <v>12</v>
      </c>
      <c r="S126" s="29">
        <v>10</v>
      </c>
      <c r="T126" s="29">
        <v>3</v>
      </c>
      <c r="U126" s="68" t="s">
        <v>123</v>
      </c>
      <c r="V126" s="31" t="s">
        <v>3</v>
      </c>
      <c r="W126" s="118"/>
      <c r="X126" s="118"/>
      <c r="Y126" s="118"/>
      <c r="Z126" s="118"/>
      <c r="AA126" s="118"/>
      <c r="AB126" s="118"/>
      <c r="AC126" s="118"/>
      <c r="AD126" s="119"/>
      <c r="AE126" s="48">
        <v>23</v>
      </c>
      <c r="AF126" s="106"/>
      <c r="AG126" s="107"/>
      <c r="AH126" s="49">
        <v>0</v>
      </c>
      <c r="AI126" s="108"/>
      <c r="AJ126" s="108"/>
      <c r="AK126" s="108"/>
      <c r="AL126" s="12"/>
    </row>
    <row r="127" spans="1:38" ht="12.75" customHeight="1">
      <c r="A127" s="11"/>
      <c r="B127" s="117" t="s">
        <v>9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4">
        <v>421</v>
      </c>
      <c r="R127" s="28" t="s">
        <v>11</v>
      </c>
      <c r="S127" s="29">
        <v>10</v>
      </c>
      <c r="T127" s="29">
        <v>3</v>
      </c>
      <c r="U127" s="68" t="s">
        <v>123</v>
      </c>
      <c r="V127" s="31" t="s">
        <v>9</v>
      </c>
      <c r="W127" s="118"/>
      <c r="X127" s="118"/>
      <c r="Y127" s="118"/>
      <c r="Z127" s="118"/>
      <c r="AA127" s="118"/>
      <c r="AB127" s="118"/>
      <c r="AC127" s="118"/>
      <c r="AD127" s="119"/>
      <c r="AE127" s="48">
        <v>23</v>
      </c>
      <c r="AF127" s="106"/>
      <c r="AG127" s="107"/>
      <c r="AH127" s="49">
        <v>0</v>
      </c>
      <c r="AI127" s="108"/>
      <c r="AJ127" s="108"/>
      <c r="AK127" s="108"/>
      <c r="AL127" s="12"/>
    </row>
    <row r="128" spans="1:38" ht="32.25" customHeight="1">
      <c r="A128" s="11"/>
      <c r="B128" s="117" t="s">
        <v>17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4">
        <v>421</v>
      </c>
      <c r="R128" s="28" t="s">
        <v>18</v>
      </c>
      <c r="S128" s="29">
        <v>10</v>
      </c>
      <c r="T128" s="29">
        <v>3</v>
      </c>
      <c r="U128" s="30" t="s">
        <v>17</v>
      </c>
      <c r="V128" s="31" t="s">
        <v>3</v>
      </c>
      <c r="W128" s="118"/>
      <c r="X128" s="118"/>
      <c r="Y128" s="118"/>
      <c r="Z128" s="118"/>
      <c r="AA128" s="118"/>
      <c r="AB128" s="118"/>
      <c r="AC128" s="118"/>
      <c r="AD128" s="119"/>
      <c r="AE128" s="48">
        <v>28</v>
      </c>
      <c r="AF128" s="106"/>
      <c r="AG128" s="107"/>
      <c r="AH128" s="49">
        <v>0</v>
      </c>
      <c r="AI128" s="108"/>
      <c r="AJ128" s="108"/>
      <c r="AK128" s="108"/>
      <c r="AL128" s="12"/>
    </row>
    <row r="129" spans="1:38" ht="69" customHeight="1">
      <c r="A129" s="11"/>
      <c r="B129" s="117" t="s">
        <v>16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4">
        <v>421</v>
      </c>
      <c r="R129" s="28" t="s">
        <v>12</v>
      </c>
      <c r="S129" s="29">
        <v>10</v>
      </c>
      <c r="T129" s="29">
        <v>3</v>
      </c>
      <c r="U129" s="30">
        <v>1307820</v>
      </c>
      <c r="V129" s="31" t="s">
        <v>3</v>
      </c>
      <c r="W129" s="118"/>
      <c r="X129" s="118"/>
      <c r="Y129" s="118"/>
      <c r="Z129" s="118"/>
      <c r="AA129" s="118"/>
      <c r="AB129" s="118"/>
      <c r="AC129" s="118"/>
      <c r="AD129" s="119"/>
      <c r="AE129" s="48">
        <v>28</v>
      </c>
      <c r="AF129" s="106"/>
      <c r="AG129" s="107"/>
      <c r="AH129" s="49">
        <v>0</v>
      </c>
      <c r="AI129" s="108"/>
      <c r="AJ129" s="108"/>
      <c r="AK129" s="108"/>
      <c r="AL129" s="12"/>
    </row>
    <row r="130" spans="1:38" ht="12.75" customHeight="1">
      <c r="A130" s="11"/>
      <c r="B130" s="117" t="s">
        <v>9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4">
        <v>421</v>
      </c>
      <c r="R130" s="28" t="s">
        <v>11</v>
      </c>
      <c r="S130" s="29">
        <v>10</v>
      </c>
      <c r="T130" s="29">
        <v>3</v>
      </c>
      <c r="U130" s="30">
        <v>1307820</v>
      </c>
      <c r="V130" s="31" t="s">
        <v>9</v>
      </c>
      <c r="W130" s="118"/>
      <c r="X130" s="118"/>
      <c r="Y130" s="118"/>
      <c r="Z130" s="118"/>
      <c r="AA130" s="118"/>
      <c r="AB130" s="118"/>
      <c r="AC130" s="118"/>
      <c r="AD130" s="119"/>
      <c r="AE130" s="48">
        <v>28</v>
      </c>
      <c r="AF130" s="106"/>
      <c r="AG130" s="107"/>
      <c r="AH130" s="49">
        <v>0</v>
      </c>
      <c r="AI130" s="108"/>
      <c r="AJ130" s="108"/>
      <c r="AK130" s="108"/>
      <c r="AL130" s="12"/>
    </row>
    <row r="131" spans="1:38" ht="12.75" customHeight="1">
      <c r="A131" s="11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14"/>
      <c r="R131" s="59" t="s">
        <v>120</v>
      </c>
      <c r="S131" s="60">
        <v>11</v>
      </c>
      <c r="T131" s="60"/>
      <c r="U131" s="61"/>
      <c r="V131" s="62"/>
      <c r="W131" s="63"/>
      <c r="X131" s="63"/>
      <c r="Y131" s="63"/>
      <c r="Z131" s="63"/>
      <c r="AA131" s="63"/>
      <c r="AB131" s="63"/>
      <c r="AC131" s="63"/>
      <c r="AD131" s="64"/>
      <c r="AE131" s="65">
        <f>AE132</f>
        <v>317.57668000000001</v>
      </c>
      <c r="AF131" s="66"/>
      <c r="AG131" s="65"/>
      <c r="AH131" s="67">
        <f>AH132</f>
        <v>0</v>
      </c>
      <c r="AI131" s="58"/>
      <c r="AJ131" s="58"/>
      <c r="AK131" s="58"/>
      <c r="AL131" s="12"/>
    </row>
    <row r="132" spans="1:38" ht="12.75" customHeight="1">
      <c r="A132" s="11"/>
      <c r="B132" s="117">
        <v>1101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4">
        <v>421</v>
      </c>
      <c r="R132" s="28" t="s">
        <v>15</v>
      </c>
      <c r="S132" s="29">
        <v>11</v>
      </c>
      <c r="T132" s="29">
        <v>1</v>
      </c>
      <c r="U132" s="30" t="s">
        <v>3</v>
      </c>
      <c r="V132" s="31" t="s">
        <v>3</v>
      </c>
      <c r="W132" s="118"/>
      <c r="X132" s="118"/>
      <c r="Y132" s="118"/>
      <c r="Z132" s="118"/>
      <c r="AA132" s="118"/>
      <c r="AB132" s="118"/>
      <c r="AC132" s="118"/>
      <c r="AD132" s="119"/>
      <c r="AE132" s="48">
        <f>AE133</f>
        <v>317.57668000000001</v>
      </c>
      <c r="AF132" s="106"/>
      <c r="AG132" s="107"/>
      <c r="AH132" s="49">
        <v>0</v>
      </c>
      <c r="AI132" s="108"/>
      <c r="AJ132" s="108"/>
      <c r="AK132" s="108"/>
      <c r="AL132" s="12"/>
    </row>
    <row r="133" spans="1:38" ht="32.25" customHeight="1">
      <c r="A133" s="11"/>
      <c r="B133" s="117" t="s">
        <v>13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4">
        <v>421</v>
      </c>
      <c r="R133" s="28" t="s">
        <v>14</v>
      </c>
      <c r="S133" s="29">
        <v>11</v>
      </c>
      <c r="T133" s="29">
        <v>1</v>
      </c>
      <c r="U133" s="30" t="s">
        <v>13</v>
      </c>
      <c r="V133" s="31" t="s">
        <v>3</v>
      </c>
      <c r="W133" s="118"/>
      <c r="X133" s="118"/>
      <c r="Y133" s="118"/>
      <c r="Z133" s="118"/>
      <c r="AA133" s="118"/>
      <c r="AB133" s="118"/>
      <c r="AC133" s="118"/>
      <c r="AD133" s="119"/>
      <c r="AE133" s="48">
        <f>AE134</f>
        <v>317.57668000000001</v>
      </c>
      <c r="AF133" s="106"/>
      <c r="AG133" s="107"/>
      <c r="AH133" s="49">
        <v>0</v>
      </c>
      <c r="AI133" s="108"/>
      <c r="AJ133" s="108"/>
      <c r="AK133" s="108"/>
      <c r="AL133" s="12"/>
    </row>
    <row r="134" spans="1:38" ht="63.75" customHeight="1">
      <c r="A134" s="11"/>
      <c r="B134" s="117" t="s">
        <v>10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4">
        <v>421</v>
      </c>
      <c r="R134" s="28" t="s">
        <v>12</v>
      </c>
      <c r="S134" s="29">
        <v>11</v>
      </c>
      <c r="T134" s="29">
        <v>1</v>
      </c>
      <c r="U134" s="68" t="s">
        <v>122</v>
      </c>
      <c r="V134" s="31" t="s">
        <v>3</v>
      </c>
      <c r="W134" s="118"/>
      <c r="X134" s="118"/>
      <c r="Y134" s="118"/>
      <c r="Z134" s="118"/>
      <c r="AA134" s="118"/>
      <c r="AB134" s="118"/>
      <c r="AC134" s="118"/>
      <c r="AD134" s="119"/>
      <c r="AE134" s="48">
        <f>AE135</f>
        <v>317.57668000000001</v>
      </c>
      <c r="AF134" s="106"/>
      <c r="AG134" s="107"/>
      <c r="AH134" s="49">
        <v>0</v>
      </c>
      <c r="AI134" s="108"/>
      <c r="AJ134" s="108"/>
      <c r="AK134" s="108"/>
      <c r="AL134" s="12"/>
    </row>
    <row r="135" spans="1:38" ht="12.75" customHeight="1" thickBot="1">
      <c r="A135" s="11"/>
      <c r="B135" s="117" t="s">
        <v>9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4">
        <v>421</v>
      </c>
      <c r="R135" s="28" t="s">
        <v>11</v>
      </c>
      <c r="S135" s="29">
        <v>11</v>
      </c>
      <c r="T135" s="29">
        <v>1</v>
      </c>
      <c r="U135" s="68" t="s">
        <v>122</v>
      </c>
      <c r="V135" s="31" t="s">
        <v>9</v>
      </c>
      <c r="W135" s="118"/>
      <c r="X135" s="118"/>
      <c r="Y135" s="118"/>
      <c r="Z135" s="118"/>
      <c r="AA135" s="118"/>
      <c r="AB135" s="118"/>
      <c r="AC135" s="118"/>
      <c r="AD135" s="119"/>
      <c r="AE135" s="48">
        <v>317.57668000000001</v>
      </c>
      <c r="AF135" s="106"/>
      <c r="AG135" s="107"/>
      <c r="AH135" s="49">
        <v>0</v>
      </c>
      <c r="AI135" s="108"/>
      <c r="AJ135" s="108"/>
      <c r="AK135" s="108"/>
      <c r="AL135" s="12"/>
    </row>
    <row r="136" spans="1:38" ht="25.5" hidden="1" customHeight="1">
      <c r="A136" s="11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14"/>
      <c r="R136" s="59" t="s">
        <v>121</v>
      </c>
      <c r="S136" s="60">
        <v>13</v>
      </c>
      <c r="T136" s="60"/>
      <c r="U136" s="61"/>
      <c r="V136" s="62"/>
      <c r="W136" s="63"/>
      <c r="X136" s="63"/>
      <c r="Y136" s="63"/>
      <c r="Z136" s="63"/>
      <c r="AA136" s="63"/>
      <c r="AB136" s="63"/>
      <c r="AC136" s="63"/>
      <c r="AD136" s="64"/>
      <c r="AE136" s="65">
        <f>AE137</f>
        <v>0</v>
      </c>
      <c r="AF136" s="66"/>
      <c r="AG136" s="65"/>
      <c r="AH136" s="67">
        <f>AH137</f>
        <v>0</v>
      </c>
      <c r="AI136" s="58"/>
      <c r="AJ136" s="58"/>
      <c r="AK136" s="58"/>
      <c r="AL136" s="12"/>
    </row>
    <row r="137" spans="1:38" ht="21.75" hidden="1" customHeight="1">
      <c r="A137" s="11"/>
      <c r="B137" s="117">
        <v>1301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4">
        <v>421</v>
      </c>
      <c r="R137" s="28" t="s">
        <v>8</v>
      </c>
      <c r="S137" s="29">
        <v>13</v>
      </c>
      <c r="T137" s="29">
        <v>1</v>
      </c>
      <c r="U137" s="30" t="s">
        <v>3</v>
      </c>
      <c r="V137" s="31" t="s">
        <v>3</v>
      </c>
      <c r="W137" s="118"/>
      <c r="X137" s="118"/>
      <c r="Y137" s="118"/>
      <c r="Z137" s="118"/>
      <c r="AA137" s="118"/>
      <c r="AB137" s="118"/>
      <c r="AC137" s="118"/>
      <c r="AD137" s="119"/>
      <c r="AE137" s="48">
        <v>0</v>
      </c>
      <c r="AF137" s="106"/>
      <c r="AG137" s="107"/>
      <c r="AH137" s="49">
        <v>0</v>
      </c>
      <c r="AI137" s="108"/>
      <c r="AJ137" s="108"/>
      <c r="AK137" s="108"/>
      <c r="AL137" s="12"/>
    </row>
    <row r="138" spans="1:38" ht="21.75" hidden="1" customHeight="1">
      <c r="A138" s="11"/>
      <c r="B138" s="117" t="s">
        <v>6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4">
        <v>421</v>
      </c>
      <c r="R138" s="28" t="s">
        <v>7</v>
      </c>
      <c r="S138" s="29">
        <v>13</v>
      </c>
      <c r="T138" s="29">
        <v>1</v>
      </c>
      <c r="U138" s="30" t="s">
        <v>6</v>
      </c>
      <c r="V138" s="31" t="s">
        <v>3</v>
      </c>
      <c r="W138" s="118"/>
      <c r="X138" s="118"/>
      <c r="Y138" s="118"/>
      <c r="Z138" s="118"/>
      <c r="AA138" s="118"/>
      <c r="AB138" s="118"/>
      <c r="AC138" s="118"/>
      <c r="AD138" s="119"/>
      <c r="AE138" s="48">
        <v>0</v>
      </c>
      <c r="AF138" s="106"/>
      <c r="AG138" s="107"/>
      <c r="AH138" s="49">
        <v>0</v>
      </c>
      <c r="AI138" s="108"/>
      <c r="AJ138" s="108"/>
      <c r="AK138" s="108"/>
      <c r="AL138" s="12"/>
    </row>
    <row r="139" spans="1:38" ht="12.75" hidden="1" customHeight="1">
      <c r="A139" s="11"/>
      <c r="B139" s="117" t="s">
        <v>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4">
        <v>421</v>
      </c>
      <c r="R139" s="28" t="s">
        <v>5</v>
      </c>
      <c r="S139" s="29">
        <v>13</v>
      </c>
      <c r="T139" s="29">
        <v>1</v>
      </c>
      <c r="U139" s="30" t="s">
        <v>2</v>
      </c>
      <c r="V139" s="31" t="s">
        <v>3</v>
      </c>
      <c r="W139" s="118"/>
      <c r="X139" s="118"/>
      <c r="Y139" s="118"/>
      <c r="Z139" s="118"/>
      <c r="AA139" s="118"/>
      <c r="AB139" s="118"/>
      <c r="AC139" s="118"/>
      <c r="AD139" s="119"/>
      <c r="AE139" s="48">
        <v>0</v>
      </c>
      <c r="AF139" s="106"/>
      <c r="AG139" s="107"/>
      <c r="AH139" s="49">
        <v>0</v>
      </c>
      <c r="AI139" s="108"/>
      <c r="AJ139" s="108"/>
      <c r="AK139" s="108"/>
      <c r="AL139" s="12"/>
    </row>
    <row r="140" spans="1:38" ht="12.75" hidden="1" customHeight="1" thickBot="1">
      <c r="A140" s="11"/>
      <c r="B140" s="120" t="s">
        <v>1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3">
        <v>421</v>
      </c>
      <c r="R140" s="32" t="s">
        <v>4</v>
      </c>
      <c r="S140" s="33">
        <v>13</v>
      </c>
      <c r="T140" s="33">
        <v>1</v>
      </c>
      <c r="U140" s="34" t="s">
        <v>2</v>
      </c>
      <c r="V140" s="35" t="s">
        <v>1</v>
      </c>
      <c r="W140" s="121"/>
      <c r="X140" s="121"/>
      <c r="Y140" s="121"/>
      <c r="Z140" s="121"/>
      <c r="AA140" s="121"/>
      <c r="AB140" s="121"/>
      <c r="AC140" s="121"/>
      <c r="AD140" s="122"/>
      <c r="AE140" s="50">
        <v>0</v>
      </c>
      <c r="AF140" s="123"/>
      <c r="AG140" s="124"/>
      <c r="AH140" s="51">
        <v>0</v>
      </c>
      <c r="AI140" s="125"/>
      <c r="AJ140" s="125"/>
      <c r="AK140" s="125"/>
      <c r="AL140" s="12"/>
    </row>
    <row r="141" spans="1:38" ht="409.6" hidden="1" customHeight="1">
      <c r="A141" s="11"/>
      <c r="B141" s="2"/>
      <c r="C141" s="10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>
        <v>421</v>
      </c>
      <c r="R141" s="1" t="s">
        <v>3</v>
      </c>
      <c r="S141" s="2">
        <v>13</v>
      </c>
      <c r="T141" s="2">
        <v>1</v>
      </c>
      <c r="U141" s="2" t="s">
        <v>2</v>
      </c>
      <c r="V141" s="2" t="s">
        <v>1</v>
      </c>
      <c r="W141" s="2"/>
      <c r="X141" s="2"/>
      <c r="Y141" s="2"/>
      <c r="Z141" s="2"/>
      <c r="AA141" s="2"/>
      <c r="AB141" s="2"/>
      <c r="AC141" s="2"/>
      <c r="AD141" s="2"/>
      <c r="AE141" s="52">
        <v>5943.1</v>
      </c>
      <c r="AF141" s="53"/>
      <c r="AG141" s="52"/>
      <c r="AH141" s="54">
        <v>516.9</v>
      </c>
      <c r="AI141" s="9"/>
      <c r="AJ141" s="8"/>
      <c r="AK141" s="3"/>
      <c r="AL141" s="1"/>
    </row>
    <row r="142" spans="1:38" ht="12.75" customHeight="1" thickBot="1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38" t="s">
        <v>110</v>
      </c>
      <c r="S142" s="36"/>
      <c r="T142" s="36"/>
      <c r="U142" s="36"/>
      <c r="V142" s="36"/>
      <c r="W142" s="36"/>
      <c r="X142" s="37"/>
      <c r="Y142" s="37"/>
      <c r="Z142" s="37"/>
      <c r="AA142" s="37"/>
      <c r="AB142" s="37"/>
      <c r="AC142" s="37"/>
      <c r="AD142" s="37" t="s">
        <v>0</v>
      </c>
      <c r="AE142" s="98">
        <f>AE11+AE49+AE55+AE66+AE80+AE96+AE103+AE108+AE123+AE131+AE136</f>
        <v>7141.7253100000016</v>
      </c>
      <c r="AF142" s="55">
        <v>0</v>
      </c>
      <c r="AG142" s="55">
        <v>0</v>
      </c>
      <c r="AH142" s="55">
        <f>AH11+AH49+AH55+AH80+AH96+AH103+AH108+AH123+AH131+AH136+AH66</f>
        <v>950.31561999999997</v>
      </c>
      <c r="AI142" s="5">
        <v>0</v>
      </c>
      <c r="AJ142" s="4">
        <v>0</v>
      </c>
      <c r="AK142" s="3"/>
      <c r="AL142" s="1"/>
    </row>
  </sheetData>
  <mergeCells count="448">
    <mergeCell ref="AI133:AK133"/>
    <mergeCell ref="W105:AD105"/>
    <mergeCell ref="B140:P140"/>
    <mergeCell ref="W140:AD140"/>
    <mergeCell ref="AF140:AG140"/>
    <mergeCell ref="AI140:AK140"/>
    <mergeCell ref="AF130:AG130"/>
    <mergeCell ref="AI130:AK130"/>
    <mergeCell ref="B135:P135"/>
    <mergeCell ref="W135:AD135"/>
    <mergeCell ref="AF135:AG135"/>
    <mergeCell ref="AI135:AK135"/>
    <mergeCell ref="B139:P139"/>
    <mergeCell ref="W139:AD139"/>
    <mergeCell ref="AF139:AG139"/>
    <mergeCell ref="AI139:AK139"/>
    <mergeCell ref="B134:P134"/>
    <mergeCell ref="W134:AD134"/>
    <mergeCell ref="AF134:AG134"/>
    <mergeCell ref="AI134:AK134"/>
    <mergeCell ref="B130:P130"/>
    <mergeCell ref="W130:AD130"/>
    <mergeCell ref="B133:P133"/>
    <mergeCell ref="W133:AD133"/>
    <mergeCell ref="AF133:AG133"/>
    <mergeCell ref="B115:P115"/>
    <mergeCell ref="W115:AD115"/>
    <mergeCell ref="AF115:AG115"/>
    <mergeCell ref="AI115:AK115"/>
    <mergeCell ref="AF118:AG118"/>
    <mergeCell ref="AI118:AK118"/>
    <mergeCell ref="B122:P122"/>
    <mergeCell ref="W122:AD122"/>
    <mergeCell ref="AF122:AG122"/>
    <mergeCell ref="AI122:AK122"/>
    <mergeCell ref="B121:P121"/>
    <mergeCell ref="W121:AD121"/>
    <mergeCell ref="AF121:AG121"/>
    <mergeCell ref="AI121:AK121"/>
    <mergeCell ref="B118:P118"/>
    <mergeCell ref="W118:AD118"/>
    <mergeCell ref="B119:P119"/>
    <mergeCell ref="W119:AD119"/>
    <mergeCell ref="AF119:AG119"/>
    <mergeCell ref="AI119:AK119"/>
    <mergeCell ref="B129:P129"/>
    <mergeCell ref="W129:AD129"/>
    <mergeCell ref="AF129:AG129"/>
    <mergeCell ref="B112:P112"/>
    <mergeCell ref="W112:AD112"/>
    <mergeCell ref="AF112:AG112"/>
    <mergeCell ref="AI112:AK112"/>
    <mergeCell ref="AF106:AG106"/>
    <mergeCell ref="AI106:AK106"/>
    <mergeCell ref="B109:P109"/>
    <mergeCell ref="W109:AD109"/>
    <mergeCell ref="AF109:AG109"/>
    <mergeCell ref="AI109:AK109"/>
    <mergeCell ref="B110:P110"/>
    <mergeCell ref="W110:AD110"/>
    <mergeCell ref="AF110:AG110"/>
    <mergeCell ref="AI110:AK110"/>
    <mergeCell ref="AF107:AG107"/>
    <mergeCell ref="AI107:AK107"/>
    <mergeCell ref="AI19:AK19"/>
    <mergeCell ref="B20:P20"/>
    <mergeCell ref="W20:AD20"/>
    <mergeCell ref="AF20:AG20"/>
    <mergeCell ref="AI20:AK20"/>
    <mergeCell ref="AF93:AG93"/>
    <mergeCell ref="AI93:AK93"/>
    <mergeCell ref="B100:P100"/>
    <mergeCell ref="W100:AD100"/>
    <mergeCell ref="AF100:AG100"/>
    <mergeCell ref="AI100:AK100"/>
    <mergeCell ref="AF98:AG98"/>
    <mergeCell ref="AI98:AK98"/>
    <mergeCell ref="B97:P97"/>
    <mergeCell ref="W97:AD97"/>
    <mergeCell ref="AF97:AG97"/>
    <mergeCell ref="AI97:AK97"/>
    <mergeCell ref="B27:P27"/>
    <mergeCell ref="W27:AD27"/>
    <mergeCell ref="AF27:AG27"/>
    <mergeCell ref="AI27:AK27"/>
    <mergeCell ref="B91:P91"/>
    <mergeCell ref="W91:AD91"/>
    <mergeCell ref="B89:P89"/>
    <mergeCell ref="AI129:AK129"/>
    <mergeCell ref="B87:P87"/>
    <mergeCell ref="W87:AD87"/>
    <mergeCell ref="AF87:AG87"/>
    <mergeCell ref="AI87:AK87"/>
    <mergeCell ref="AF117:AG117"/>
    <mergeCell ref="AI117:AK117"/>
    <mergeCell ref="B101:P101"/>
    <mergeCell ref="W101:AD101"/>
    <mergeCell ref="AF101:AG101"/>
    <mergeCell ref="AI101:AK101"/>
    <mergeCell ref="B106:P106"/>
    <mergeCell ref="W106:AD106"/>
    <mergeCell ref="AF102:AG102"/>
    <mergeCell ref="AI102:AK102"/>
    <mergeCell ref="B107:P107"/>
    <mergeCell ref="W107:AD107"/>
    <mergeCell ref="B117:P117"/>
    <mergeCell ref="W117:AD117"/>
    <mergeCell ref="AF88:AG88"/>
    <mergeCell ref="AI88:AK88"/>
    <mergeCell ref="W89:AD89"/>
    <mergeCell ref="AF89:AG89"/>
    <mergeCell ref="AI89:AK89"/>
    <mergeCell ref="B88:P88"/>
    <mergeCell ref="W88:AD88"/>
    <mergeCell ref="AF105:AG105"/>
    <mergeCell ref="AI105:AK105"/>
    <mergeCell ref="B99:P99"/>
    <mergeCell ref="W99:AD99"/>
    <mergeCell ref="AF99:AG99"/>
    <mergeCell ref="AI99:AK99"/>
    <mergeCell ref="B92:P92"/>
    <mergeCell ref="W92:AD92"/>
    <mergeCell ref="B102:P102"/>
    <mergeCell ref="W102:AD102"/>
    <mergeCell ref="B90:P90"/>
    <mergeCell ref="W90:AD90"/>
    <mergeCell ref="AF90:AG90"/>
    <mergeCell ref="AI90:AK90"/>
    <mergeCell ref="B93:P93"/>
    <mergeCell ref="W93:AD93"/>
    <mergeCell ref="B104:P104"/>
    <mergeCell ref="W104:AD104"/>
    <mergeCell ref="B105:P105"/>
    <mergeCell ref="B78:P78"/>
    <mergeCell ref="W78:AD78"/>
    <mergeCell ref="AF78:AG78"/>
    <mergeCell ref="AI78:AK78"/>
    <mergeCell ref="B77:P77"/>
    <mergeCell ref="W77:AD77"/>
    <mergeCell ref="AF77:AG77"/>
    <mergeCell ref="AI77:AK77"/>
    <mergeCell ref="AF61:AG61"/>
    <mergeCell ref="AI61:AK61"/>
    <mergeCell ref="B65:P65"/>
    <mergeCell ref="W65:AD65"/>
    <mergeCell ref="AF65:AG65"/>
    <mergeCell ref="AI65:AK65"/>
    <mergeCell ref="B70:P70"/>
    <mergeCell ref="W70:AD70"/>
    <mergeCell ref="AF54:AG54"/>
    <mergeCell ref="AI54:AK54"/>
    <mergeCell ref="B64:P64"/>
    <mergeCell ref="W64:AD64"/>
    <mergeCell ref="AF64:AG64"/>
    <mergeCell ref="AI64:AK64"/>
    <mergeCell ref="B61:P61"/>
    <mergeCell ref="W61:AD61"/>
    <mergeCell ref="AF75:AG75"/>
    <mergeCell ref="AI75:AK75"/>
    <mergeCell ref="B56:P56"/>
    <mergeCell ref="W56:AD56"/>
    <mergeCell ref="AF56:AG56"/>
    <mergeCell ref="AI56:AK56"/>
    <mergeCell ref="B62:P62"/>
    <mergeCell ref="W62:AD62"/>
    <mergeCell ref="AF62:AG62"/>
    <mergeCell ref="AI62:AK62"/>
    <mergeCell ref="B57:P57"/>
    <mergeCell ref="W57:AD57"/>
    <mergeCell ref="B59:P59"/>
    <mergeCell ref="W59:AD59"/>
    <mergeCell ref="AF59:AG59"/>
    <mergeCell ref="AI59:AK59"/>
    <mergeCell ref="AF120:AG120"/>
    <mergeCell ref="AI120:AK120"/>
    <mergeCell ref="B52:P52"/>
    <mergeCell ref="W52:AD52"/>
    <mergeCell ref="AF52:AG52"/>
    <mergeCell ref="AI52:AK52"/>
    <mergeCell ref="B48:P48"/>
    <mergeCell ref="W48:AD48"/>
    <mergeCell ref="B60:P60"/>
    <mergeCell ref="W60:AD60"/>
    <mergeCell ref="AF60:AG60"/>
    <mergeCell ref="AI60:AK60"/>
    <mergeCell ref="AF48:AG48"/>
    <mergeCell ref="AI48:AK48"/>
    <mergeCell ref="B53:P53"/>
    <mergeCell ref="W53:AD53"/>
    <mergeCell ref="AF53:AG53"/>
    <mergeCell ref="AI53:AK53"/>
    <mergeCell ref="B51:P51"/>
    <mergeCell ref="W51:AD51"/>
    <mergeCell ref="AF51:AG51"/>
    <mergeCell ref="AI51:AK51"/>
    <mergeCell ref="B54:P54"/>
    <mergeCell ref="W54:AD54"/>
    <mergeCell ref="AF126:AG126"/>
    <mergeCell ref="AI126:AK126"/>
    <mergeCell ref="B138:P138"/>
    <mergeCell ref="W138:AD138"/>
    <mergeCell ref="AF138:AG138"/>
    <mergeCell ref="AI138:AK138"/>
    <mergeCell ref="B14:P14"/>
    <mergeCell ref="W14:AD14"/>
    <mergeCell ref="AF14:AG14"/>
    <mergeCell ref="AI14:AK14"/>
    <mergeCell ref="B18:P18"/>
    <mergeCell ref="W18:AD18"/>
    <mergeCell ref="AF18:AG18"/>
    <mergeCell ref="AI18:AK18"/>
    <mergeCell ref="B42:P42"/>
    <mergeCell ref="W42:AD42"/>
    <mergeCell ref="AF42:AG42"/>
    <mergeCell ref="AI42:AK42"/>
    <mergeCell ref="AF26:AG26"/>
    <mergeCell ref="AI26:AK26"/>
    <mergeCell ref="B32:P32"/>
    <mergeCell ref="W32:AD32"/>
    <mergeCell ref="B120:P120"/>
    <mergeCell ref="W120:AD120"/>
    <mergeCell ref="B114:P114"/>
    <mergeCell ref="W114:AD114"/>
    <mergeCell ref="AF114:AG114"/>
    <mergeCell ref="AI114:AK114"/>
    <mergeCell ref="B74:P74"/>
    <mergeCell ref="W74:AD74"/>
    <mergeCell ref="AF74:AG74"/>
    <mergeCell ref="AI74:AK74"/>
    <mergeCell ref="B69:P69"/>
    <mergeCell ref="W69:AD69"/>
    <mergeCell ref="B86:P86"/>
    <mergeCell ref="W86:AD86"/>
    <mergeCell ref="AF86:AG86"/>
    <mergeCell ref="AI86:AK86"/>
    <mergeCell ref="AF83:AG83"/>
    <mergeCell ref="AI83:AK83"/>
    <mergeCell ref="AF70:AG70"/>
    <mergeCell ref="AI70:AK70"/>
    <mergeCell ref="B76:P76"/>
    <mergeCell ref="W76:AD76"/>
    <mergeCell ref="AF76:AG76"/>
    <mergeCell ref="AI76:AK76"/>
    <mergeCell ref="B75:P75"/>
    <mergeCell ref="W75:AD75"/>
    <mergeCell ref="AF79:AG79"/>
    <mergeCell ref="AI79:AK79"/>
    <mergeCell ref="B84:P84"/>
    <mergeCell ref="W84:AD84"/>
    <mergeCell ref="AF25:AG25"/>
    <mergeCell ref="AI25:AK25"/>
    <mergeCell ref="B31:P31"/>
    <mergeCell ref="W31:AD31"/>
    <mergeCell ref="B45:P45"/>
    <mergeCell ref="W45:AD45"/>
    <mergeCell ref="AF45:AG45"/>
    <mergeCell ref="AI45:AK45"/>
    <mergeCell ref="B35:P35"/>
    <mergeCell ref="W35:AD35"/>
    <mergeCell ref="AF35:AG35"/>
    <mergeCell ref="AI35:AK35"/>
    <mergeCell ref="B39:P39"/>
    <mergeCell ref="W39:AD39"/>
    <mergeCell ref="AF32:AG32"/>
    <mergeCell ref="AI32:AK32"/>
    <mergeCell ref="AF33:AG33"/>
    <mergeCell ref="AI33:AK33"/>
    <mergeCell ref="B37:P37"/>
    <mergeCell ref="W37:AD37"/>
    <mergeCell ref="B82:P82"/>
    <mergeCell ref="W82:AD82"/>
    <mergeCell ref="AF37:AG37"/>
    <mergeCell ref="AI37:AK37"/>
    <mergeCell ref="AF36:AG36"/>
    <mergeCell ref="AI36:AK36"/>
    <mergeCell ref="B137:P137"/>
    <mergeCell ref="W137:AD137"/>
    <mergeCell ref="AF137:AG137"/>
    <mergeCell ref="AI137:AK137"/>
    <mergeCell ref="B124:P124"/>
    <mergeCell ref="W124:AD124"/>
    <mergeCell ref="AF39:AG39"/>
    <mergeCell ref="AI39:AK39"/>
    <mergeCell ref="B36:P36"/>
    <mergeCell ref="W36:AD36"/>
    <mergeCell ref="AF69:AG69"/>
    <mergeCell ref="AI69:AK69"/>
    <mergeCell ref="AF57:AG57"/>
    <mergeCell ref="AI57:AK57"/>
    <mergeCell ref="B63:P63"/>
    <mergeCell ref="W63:AD63"/>
    <mergeCell ref="AF63:AG63"/>
    <mergeCell ref="AI63:AK63"/>
    <mergeCell ref="AF124:AG124"/>
    <mergeCell ref="AI124:AK124"/>
    <mergeCell ref="B132:P132"/>
    <mergeCell ref="W132:AD132"/>
    <mergeCell ref="AF132:AG132"/>
    <mergeCell ref="AI132:AK132"/>
    <mergeCell ref="B125:P125"/>
    <mergeCell ref="W125:AD125"/>
    <mergeCell ref="B116:P116"/>
    <mergeCell ref="W116:AD116"/>
    <mergeCell ref="AF116:AG116"/>
    <mergeCell ref="AI116:AK116"/>
    <mergeCell ref="AF125:AG125"/>
    <mergeCell ref="AI125:AK125"/>
    <mergeCell ref="B128:P128"/>
    <mergeCell ref="W128:AD128"/>
    <mergeCell ref="AF128:AG128"/>
    <mergeCell ref="AI128:AK128"/>
    <mergeCell ref="B127:P127"/>
    <mergeCell ref="W127:AD127"/>
    <mergeCell ref="AF127:AG127"/>
    <mergeCell ref="AI127:AK127"/>
    <mergeCell ref="B126:P126"/>
    <mergeCell ref="W126:AD126"/>
    <mergeCell ref="B13:P13"/>
    <mergeCell ref="W13:AD13"/>
    <mergeCell ref="AF13:AG13"/>
    <mergeCell ref="AI13:AK13"/>
    <mergeCell ref="B17:P17"/>
    <mergeCell ref="W17:AD17"/>
    <mergeCell ref="B16:P16"/>
    <mergeCell ref="W16:AD16"/>
    <mergeCell ref="AF16:AG16"/>
    <mergeCell ref="AI16:AK16"/>
    <mergeCell ref="B26:P26"/>
    <mergeCell ref="W26:AD26"/>
    <mergeCell ref="B25:P25"/>
    <mergeCell ref="W25:AD25"/>
    <mergeCell ref="B113:P113"/>
    <mergeCell ref="W113:AD113"/>
    <mergeCell ref="AF113:AG113"/>
    <mergeCell ref="AI113:AK113"/>
    <mergeCell ref="B111:P111"/>
    <mergeCell ref="W111:AD111"/>
    <mergeCell ref="AF111:AG111"/>
    <mergeCell ref="AI111:AK111"/>
    <mergeCell ref="AF104:AG104"/>
    <mergeCell ref="AI104:AK104"/>
    <mergeCell ref="B98:P98"/>
    <mergeCell ref="W98:AD98"/>
    <mergeCell ref="B81:P81"/>
    <mergeCell ref="W81:AD81"/>
    <mergeCell ref="AF81:AG81"/>
    <mergeCell ref="AI81:AK81"/>
    <mergeCell ref="B85:P85"/>
    <mergeCell ref="W85:AD85"/>
    <mergeCell ref="B79:P79"/>
    <mergeCell ref="W79:AD79"/>
    <mergeCell ref="AF82:AG82"/>
    <mergeCell ref="AI82:AK82"/>
    <mergeCell ref="AF92:AG92"/>
    <mergeCell ref="AI92:AK92"/>
    <mergeCell ref="AF91:AG91"/>
    <mergeCell ref="AI91:AK91"/>
    <mergeCell ref="B67:P67"/>
    <mergeCell ref="W67:AD67"/>
    <mergeCell ref="AF67:AG67"/>
    <mergeCell ref="AI67:AK67"/>
    <mergeCell ref="B73:P73"/>
    <mergeCell ref="W73:AD73"/>
    <mergeCell ref="AF73:AG73"/>
    <mergeCell ref="AI73:AK73"/>
    <mergeCell ref="B68:P68"/>
    <mergeCell ref="W68:AD68"/>
    <mergeCell ref="AF68:AG68"/>
    <mergeCell ref="AI68:AK68"/>
    <mergeCell ref="AF85:AG85"/>
    <mergeCell ref="AI85:AK85"/>
    <mergeCell ref="B83:P83"/>
    <mergeCell ref="W83:AD83"/>
    <mergeCell ref="AF84:AG84"/>
    <mergeCell ref="AI84:AK84"/>
    <mergeCell ref="AF58:AG58"/>
    <mergeCell ref="AI58:AK58"/>
    <mergeCell ref="B58:P58"/>
    <mergeCell ref="W58:AD58"/>
    <mergeCell ref="B38:P38"/>
    <mergeCell ref="W38:AD38"/>
    <mergeCell ref="AF38:AG38"/>
    <mergeCell ref="AI38:AK38"/>
    <mergeCell ref="B50:P50"/>
    <mergeCell ref="W50:AD50"/>
    <mergeCell ref="AF50:AG50"/>
    <mergeCell ref="AI50:AK50"/>
    <mergeCell ref="B44:P44"/>
    <mergeCell ref="W44:AD44"/>
    <mergeCell ref="B47:P47"/>
    <mergeCell ref="W47:AD47"/>
    <mergeCell ref="AF47:AG47"/>
    <mergeCell ref="AI47:AK47"/>
    <mergeCell ref="B43:P43"/>
    <mergeCell ref="W43:AD43"/>
    <mergeCell ref="AF43:AG43"/>
    <mergeCell ref="AI43:AK43"/>
    <mergeCell ref="B46:P46"/>
    <mergeCell ref="W46:AD46"/>
    <mergeCell ref="AF46:AG46"/>
    <mergeCell ref="AI46:AK46"/>
    <mergeCell ref="AF44:AG44"/>
    <mergeCell ref="AI44:AK44"/>
    <mergeCell ref="B30:P30"/>
    <mergeCell ref="W30:AD30"/>
    <mergeCell ref="AF30:AG30"/>
    <mergeCell ref="AI30:AK30"/>
    <mergeCell ref="B34:P34"/>
    <mergeCell ref="W34:AD34"/>
    <mergeCell ref="AF34:AG34"/>
    <mergeCell ref="AI34:AK34"/>
    <mergeCell ref="B33:P33"/>
    <mergeCell ref="W33:AD33"/>
    <mergeCell ref="AF31:AG31"/>
    <mergeCell ref="AI31:AK31"/>
    <mergeCell ref="AI12:AK12"/>
    <mergeCell ref="AF24:AG24"/>
    <mergeCell ref="AI24:AK24"/>
    <mergeCell ref="AF17:AG17"/>
    <mergeCell ref="AI17:AK17"/>
    <mergeCell ref="B11:P11"/>
    <mergeCell ref="W11:AD11"/>
    <mergeCell ref="AF11:AG11"/>
    <mergeCell ref="AI11:AK11"/>
    <mergeCell ref="B12:P12"/>
    <mergeCell ref="W12:AD12"/>
    <mergeCell ref="B24:P24"/>
    <mergeCell ref="W24:AD24"/>
    <mergeCell ref="B21:P21"/>
    <mergeCell ref="W21:AD21"/>
    <mergeCell ref="AF21:AG21"/>
    <mergeCell ref="AI21:AK21"/>
    <mergeCell ref="B15:P15"/>
    <mergeCell ref="W15:AD15"/>
    <mergeCell ref="AF15:AG15"/>
    <mergeCell ref="AI15:AK15"/>
    <mergeCell ref="B19:P19"/>
    <mergeCell ref="W19:AD19"/>
    <mergeCell ref="AF19:AG19"/>
    <mergeCell ref="V9:V10"/>
    <mergeCell ref="AE9:AH9"/>
    <mergeCell ref="Q7:AH7"/>
    <mergeCell ref="V1:AH5"/>
    <mergeCell ref="R9:R10"/>
    <mergeCell ref="S9:S10"/>
    <mergeCell ref="T9:T10"/>
    <mergeCell ref="U9:U10"/>
    <mergeCell ref="AF12:AG12"/>
  </mergeCells>
  <pageMargins left="0.39370078740157499" right="0.39370078740157499" top="0.999999984981507" bottom="0.999999984981507" header="0.499999992490753" footer="0.499999992490753"/>
  <pageSetup paperSize="9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(ФКР)_9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2016-05-25T10:44:35Z</cp:lastPrinted>
  <dcterms:created xsi:type="dcterms:W3CDTF">2015-04-24T11:26:07Z</dcterms:created>
  <dcterms:modified xsi:type="dcterms:W3CDTF">2016-05-25T10:44:38Z</dcterms:modified>
</cp:coreProperties>
</file>